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ДУНАЇВЦІ ОТГ\ІНФОРМАЦІЇ\2025\Спільні інформації\Звіт за 9 місяців 2025 року\"/>
    </mc:Choice>
  </mc:AlternateContent>
  <xr:revisionPtr revIDLastSave="0" documentId="13_ncr:1_{1F8721B1-5843-4006-B010-F4B961BB4BD5}" xr6:coauthVersionLast="47" xr6:coauthVersionMax="47" xr10:uidLastSave="{00000000-0000-0000-0000-000000000000}"/>
  <bookViews>
    <workbookView xWindow="-120" yWindow="-120" windowWidth="29040" windowHeight="15840" xr2:uid="{82DA8EB2-B59C-4B4A-B642-9225D92677C5}"/>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_xlnm.Print_Titles" localSheetId="0">analiz_vd0!#REF!</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 i="2" l="1"/>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2" i="2"/>
  <c r="L63" i="2"/>
  <c r="L64" i="2"/>
  <c r="L65" i="2"/>
  <c r="L66" i="2"/>
  <c r="L67" i="2"/>
  <c r="L68" i="2"/>
  <c r="L69" i="2"/>
  <c r="L70" i="2"/>
  <c r="L71" i="2"/>
  <c r="L72" i="2"/>
  <c r="L73"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2" i="2"/>
  <c r="K63" i="2"/>
  <c r="K64" i="2"/>
  <c r="K65" i="2"/>
  <c r="K66" i="2"/>
  <c r="K67" i="2"/>
  <c r="K68" i="2"/>
  <c r="K69" i="2"/>
  <c r="K70" i="2"/>
  <c r="K71" i="2"/>
  <c r="K72" i="2"/>
  <c r="K73" i="2"/>
  <c r="J5" i="2"/>
  <c r="J7" i="2"/>
  <c r="J8" i="2"/>
  <c r="J11" i="2"/>
  <c r="J14" i="2"/>
  <c r="J15" i="2"/>
  <c r="J16" i="2"/>
  <c r="J17" i="2"/>
  <c r="J18" i="2"/>
  <c r="J19" i="2"/>
  <c r="J20" i="2"/>
  <c r="J21" i="2"/>
  <c r="J22" i="2"/>
  <c r="J23" i="2"/>
  <c r="J24" i="2"/>
  <c r="J25" i="2"/>
  <c r="J26" i="2"/>
  <c r="J32" i="2"/>
  <c r="J34" i="2"/>
  <c r="J35" i="2"/>
  <c r="J36" i="2"/>
  <c r="J37" i="2"/>
  <c r="J38" i="2"/>
  <c r="J39" i="2"/>
  <c r="J41" i="2"/>
  <c r="J43" i="2"/>
  <c r="J45" i="2"/>
  <c r="J46" i="2"/>
  <c r="J47" i="2"/>
  <c r="J49" i="2"/>
  <c r="J50" i="2"/>
  <c r="J51" i="2"/>
  <c r="J52" i="2"/>
  <c r="J53" i="2"/>
  <c r="J54" i="2"/>
  <c r="J55" i="2"/>
  <c r="J56" i="2"/>
  <c r="J57" i="2"/>
  <c r="J58" i="2"/>
  <c r="J59" i="2"/>
  <c r="J60" i="2"/>
  <c r="J63" i="2"/>
  <c r="J64" i="2"/>
  <c r="J65" i="2"/>
  <c r="J66" i="2"/>
  <c r="J67" i="2"/>
  <c r="J68" i="2"/>
  <c r="J69" i="2"/>
  <c r="J70" i="2"/>
  <c r="J71" i="2"/>
  <c r="J73" i="2"/>
  <c r="I5" i="2"/>
  <c r="I6" i="2"/>
  <c r="I7" i="2"/>
  <c r="I8" i="2"/>
  <c r="I10" i="2"/>
  <c r="I11" i="2"/>
  <c r="I12" i="2"/>
  <c r="I15" i="2"/>
  <c r="I16" i="2"/>
  <c r="I17" i="2"/>
  <c r="I18" i="2"/>
  <c r="I19" i="2"/>
  <c r="I20" i="2"/>
  <c r="I21" i="2"/>
  <c r="I22" i="2"/>
  <c r="I23" i="2"/>
  <c r="I24" i="2"/>
  <c r="I25" i="2"/>
  <c r="I26" i="2"/>
  <c r="I27" i="2"/>
  <c r="I32" i="2"/>
  <c r="I33" i="2"/>
  <c r="I34" i="2"/>
  <c r="I36" i="2"/>
  <c r="I37" i="2"/>
  <c r="I38" i="2"/>
  <c r="I39" i="2"/>
  <c r="I41" i="2"/>
  <c r="I42" i="2"/>
  <c r="I43" i="2"/>
  <c r="I45" i="2"/>
  <c r="I46" i="2"/>
  <c r="I47" i="2"/>
  <c r="I50" i="2"/>
  <c r="I51" i="2"/>
  <c r="I52" i="2"/>
  <c r="I53" i="2"/>
  <c r="I54" i="2"/>
  <c r="I55" i="2"/>
  <c r="I56" i="2"/>
  <c r="I57" i="2"/>
  <c r="I59" i="2"/>
  <c r="I60" i="2"/>
  <c r="I61" i="2"/>
  <c r="I63" i="2"/>
  <c r="I64" i="2"/>
  <c r="I65" i="2"/>
  <c r="I66" i="2"/>
  <c r="I67" i="2"/>
  <c r="I68" i="2"/>
  <c r="I69" i="2"/>
  <c r="I70" i="2"/>
  <c r="I72" i="2"/>
  <c r="L4" i="2"/>
  <c r="K4" i="2"/>
  <c r="J4" i="2"/>
  <c r="I4" i="2"/>
  <c r="D73" i="2" l="1"/>
  <c r="I73" i="2" s="1"/>
  <c r="D69" i="2"/>
  <c r="D59" i="2"/>
  <c r="D49" i="2"/>
  <c r="I49" i="2" s="1"/>
  <c r="D36" i="2"/>
  <c r="D16" i="2"/>
  <c r="D4" i="2"/>
</calcChain>
</file>

<file path=xl/sharedStrings.xml><?xml version="1.0" encoding="utf-8"?>
<sst xmlns="http://schemas.openxmlformats.org/spreadsheetml/2006/main" count="153" uniqueCount="144">
  <si>
    <t>Код</t>
  </si>
  <si>
    <t>Показник</t>
  </si>
  <si>
    <t>Затверджений план на рік</t>
  </si>
  <si>
    <t>План на рік з урахуванням змін</t>
  </si>
  <si>
    <t>01</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</si>
  <si>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</si>
  <si>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</si>
  <si>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</si>
  <si>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Інша діяльність у сфері державного управління</t>
  </si>
  <si>
    <t>0112010</t>
  </si>
  <si>
    <t>Багатопрофільна стаціонарна медична допомога населенню</t>
  </si>
  <si>
    <t>0112111</t>
  </si>
  <si>
    <t>Первинна медична допомога населенню, що надається центрами первинної медичної (медико-санітарної) допомоги</t>
  </si>
  <si>
    <t>0112152</t>
  </si>
  <si>
    <t>Інші програми та заходи у сфері охорони здоров`я</t>
  </si>
  <si>
    <t>0117130</t>
  </si>
  <si>
    <t>Здійснення заходів із землеустрою</t>
  </si>
  <si>
    <t>0117680</t>
  </si>
  <si>
    <t>Членські внески до асоціацій органів місцевого самоврядування</t>
  </si>
  <si>
    <t>0117693</t>
  </si>
  <si>
    <t>Інші заходи, пов`язані з економічною діяльністю</t>
  </si>
  <si>
    <t>0118220</t>
  </si>
  <si>
    <t>Заходи та роботи з мобілізаційної підготовки місцевого значення</t>
  </si>
  <si>
    <t>0118240</t>
  </si>
  <si>
    <t>Заходи та роботи з територіальної оборони</t>
  </si>
  <si>
    <t>0119800</t>
  </si>
  <si>
    <t>Субвенція з місцевого бюджету державному бюджету на виконання програм соціально-економічного розвитку регіонів</t>
  </si>
  <si>
    <t>06</t>
  </si>
  <si>
    <t>0610160</t>
  </si>
  <si>
    <t>Керівництво і управління у відповідній сфері у містах (місті Києві), селищах, селах, територіальних громадах</t>
  </si>
  <si>
    <t>0611010</t>
  </si>
  <si>
    <t>Надання дошкільної освіти</t>
  </si>
  <si>
    <t>0611021</t>
  </si>
  <si>
    <t>Надання загальної середньої освіти закладами загальної середньої освіти за рахунок коштів місцевого бюджету</t>
  </si>
  <si>
    <t>0611031</t>
  </si>
  <si>
    <t>Надання загальної середньої освіти закладами загальної середньої освіти за рахунок освітньої субвенції</t>
  </si>
  <si>
    <t>0611070</t>
  </si>
  <si>
    <t>Надання позашкільної освіти закладами позашкільної освіти, заходи із позашкільної роботи з дітьми</t>
  </si>
  <si>
    <t>0611141</t>
  </si>
  <si>
    <t>Забезпечення діяльності інших закладів у сфері освіти</t>
  </si>
  <si>
    <t>0611142</t>
  </si>
  <si>
    <t>Інші програми та заходи у сфері освіти</t>
  </si>
  <si>
    <t>0611151</t>
  </si>
  <si>
    <t>Забезпечення діяльності інклюзивно-ресурсних центрів за рахунок коштів місцевого бюджету</t>
  </si>
  <si>
    <t>0611152</t>
  </si>
  <si>
    <t>Забезпечення діяльності інклюзивно-ресурсних центрів за рахунок освітньої субвенції</t>
  </si>
  <si>
    <t>0611160</t>
  </si>
  <si>
    <t>Забезпечення діяльності центрів професійного розвитку педагогічних працівників</t>
  </si>
  <si>
    <t>0611200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</si>
  <si>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</si>
  <si>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</si>
  <si>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0611232</t>
  </si>
  <si>
    <t>0611291</t>
  </si>
  <si>
    <t>0611600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</si>
  <si>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</si>
  <si>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0615031</t>
  </si>
  <si>
    <t>Розвиток здібностей у дітей та молоді з фізичної культури та спорту комунальними дитячо- юнацькими спортивними школами</t>
  </si>
  <si>
    <t>0615049</t>
  </si>
  <si>
    <t>Виконання окремих заходів з реалізації соціального проекту `Активні парки - локації здорової України`</t>
  </si>
  <si>
    <t>0615061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</si>
  <si>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</si>
  <si>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</si>
  <si>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t>
  </si>
  <si>
    <t>0810160</t>
  </si>
  <si>
    <t>0810180</t>
  </si>
  <si>
    <t>0813032</t>
  </si>
  <si>
    <t>Надання пільг окремим категоріям громадян з оплати послуг зв`язку</t>
  </si>
  <si>
    <t>0813035</t>
  </si>
  <si>
    <t>Компенсаційні виплати за пільговий проїзд окремих категорій громадян на залізничному транспорті</t>
  </si>
  <si>
    <t>0813105</t>
  </si>
  <si>
    <t>Надання реабілітаційних послуг особам з інвалідністю та дітям з інвалідністю</t>
  </si>
  <si>
    <t>0813140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</si>
  <si>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</si>
  <si>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</si>
  <si>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</si>
  <si>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</si>
  <si>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</si>
  <si>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</si>
  <si>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Видатки, пов`язані з наданням підтримки внутрішньо перемішеним та/або евакуйованим особам у зв`язку із введенням воєнного стану</t>
  </si>
  <si>
    <t>0813241</t>
  </si>
  <si>
    <t>Надання комплексу послуг особам/сім`ям у сфері соціального захисту та соціального забезпечення іншими надавачами соціальних послуг</t>
  </si>
  <si>
    <t>0813242</t>
  </si>
  <si>
    <t>Інші заходи у сфері соціального захисту і соціального забезпечення</t>
  </si>
  <si>
    <t>0813244</t>
  </si>
  <si>
    <t>Надання комплексної соціальної послуги життєстійкості надавачами соціальних послуг</t>
  </si>
  <si>
    <t>10</t>
  </si>
  <si>
    <t>1010160</t>
  </si>
  <si>
    <t>1011080</t>
  </si>
  <si>
    <t>Надання спеціалізованої освіти мистецькими школами</t>
  </si>
  <si>
    <t>1011142</t>
  </si>
  <si>
    <t>1014030</t>
  </si>
  <si>
    <t>Забезпечення діяльності бібліотек</t>
  </si>
  <si>
    <t>1014040</t>
  </si>
  <si>
    <t>Забезпечення діяльності музеїв i виставок</t>
  </si>
  <si>
    <t>1014060</t>
  </si>
  <si>
    <t>Забезпечення діяльності палаців i будинків культури, клубів, центрів дозвілля та iнших клубних закладів</t>
  </si>
  <si>
    <t>1014081</t>
  </si>
  <si>
    <t>Забезпечення діяльності інших закладів в галузі культури і мистецтва</t>
  </si>
  <si>
    <t>1014082</t>
  </si>
  <si>
    <t>Інші заходи в галузі культури і мистецтва</t>
  </si>
  <si>
    <t>1018240</t>
  </si>
  <si>
    <t>12</t>
  </si>
  <si>
    <t>1210160</t>
  </si>
  <si>
    <t>1216011</t>
  </si>
  <si>
    <t>Експлуатація та технічне обслуговування житлового фонду</t>
  </si>
  <si>
    <t>1216012</t>
  </si>
  <si>
    <t>Забезпечення діяльності з виробництва, транспортування, постачання теплової енергії</t>
  </si>
  <si>
    <t>1216030</t>
  </si>
  <si>
    <t>Організація благоустрою населених пунктів</t>
  </si>
  <si>
    <t>1216071</t>
  </si>
  <si>
    <t>1217461</t>
  </si>
  <si>
    <t>Утримання та розвиток автомобільних доріг та дорожньої інфраструктури за рахунок коштів місцевого бюджету</t>
  </si>
  <si>
    <t>1218130</t>
  </si>
  <si>
    <t>Забезпечення діяльності місцевої та добровільної пожежної охорони</t>
  </si>
  <si>
    <t>1218240</t>
  </si>
  <si>
    <t>37</t>
  </si>
  <si>
    <t>Фінансове управління Дунаєвецької міської ради</t>
  </si>
  <si>
    <t>3710160</t>
  </si>
  <si>
    <t>3718710</t>
  </si>
  <si>
    <t>Резервний фонд місцевого бюджету</t>
  </si>
  <si>
    <t>3719770</t>
  </si>
  <si>
    <t>Інші субвенції з місцевого бюджету</t>
  </si>
  <si>
    <t xml:space="preserve"> </t>
  </si>
  <si>
    <t xml:space="preserve">Усього </t>
  </si>
  <si>
    <t>тис.грн.</t>
  </si>
  <si>
    <t>% до минулого року</t>
  </si>
  <si>
    <t>% до плану на рік</t>
  </si>
  <si>
    <t>% до плану на рік з урахуванням змін</t>
  </si>
  <si>
    <t>% до плану на звітний період з урахуванням змін</t>
  </si>
  <si>
    <t>Видатки загального фонду міського бюджету за 9 місяців 2025 року.</t>
  </si>
  <si>
    <t>Касові видатки за 9 місяців 2024 року</t>
  </si>
  <si>
    <t>План на 9 місяців з урахуванням змін</t>
  </si>
  <si>
    <t>Касові видатки за 9 місяців 2025 року</t>
  </si>
  <si>
    <t>1213210</t>
  </si>
  <si>
    <t>Організація та проведення громадських робіт</t>
  </si>
  <si>
    <t>Міська рада</t>
  </si>
  <si>
    <t>Управління освіти, молоді та спорту Дунаєвецької міської ради</t>
  </si>
  <si>
    <t>Управління соціального захисту та праці Дунаєвецької міської ради</t>
  </si>
  <si>
    <t>Управління культури та туризму  Дунаєвецької міської ради</t>
  </si>
  <si>
    <t>Управління містобудування, архітектури, житлово-комунального господарства, благоустрою та цивільного захисту Дунаєвецької міської ради</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</si>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</sst>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color theme="1"/>
      <name val="Calibri"/>
      <family val="2"/>
      <charset val="204"/>
      <scheme val="minor"/>
    </font>
    <font>
      <sz val="10"/>
      <name val="Arial"/>
      <charset val="204"/>
    </font>
    <font>
      <b/>
      <sz val="14"/>
      <name val="Arial"/>
      <family val="2"/>
    </font>
    <font>
      <b/>
      <sz val="10"/>
      <name val="Arial"/>
      <family val="2"/>
    </font>
    <font>
      <sz val="11"/>
      <color theme="1"/>
      <name val="Times New Roman"/>
      <family val="1"/>
      <charset val="204"/>
    </font>
    <font>
      <b/>
      <sz val="10"/>
      <name val="Times New Roman"/>
      <family val="1"/>
      <charset val="204"/>
    </font>
    <font>
      <b/>
      <sz val="10"/>
      <color theme="1"/>
      <name val="Times New Roman"/>
      <family val="1"/>
      <charset val="204"/>
    </font>
    <font>
      <sz val="10"/>
      <name val="Arial"/>
      <family val="2"/>
      <charset val="204"/>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7" fillId="0" borderId="0"/>
  </cellStyleXfs>
  <cellXfs count="24">
    <xf numFmtId="0" fontId="0" fillId="0" borderId="0" xfId="0"/>
    <xf numFmtId="0" fontId="1" fillId="0" borderId="0" xfId="1"/>
    <xf numFmtId="0" fontId="3" fillId="0" borderId="0" xfId="1" applyFont="1" applyAlignment="1">
      <alignment horizontal="center"/>
    </xf>
    <xf numFmtId="0" fontId="1" fillId="0" borderId="0" xfId="1" applyAlignment="1">
      <alignment horizontal="right"/>
    </xf>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3" fillId="0" borderId="1" xfId="1" applyFont="1" applyBorder="1" applyAlignment="1">
      <alignment horizontal="center"/>
    </xf>
    <xf numFmtId="0" fontId="1" fillId="0" borderId="1" xfId="1" applyBorder="1" applyAlignment="1">
      <alignment vertical="center"/>
    </xf>
    <xf numFmtId="0" fontId="4" fillId="0" borderId="0" xfId="0" applyFont="1" applyAlignment="1">
      <alignment horizontal="center"/>
    </xf>
    <xf numFmtId="0" fontId="5" fillId="0" borderId="1" xfId="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2" applyFont="1" applyBorder="1" applyAlignment="1">
      <alignment horizontal="center" vertical="center" wrapText="1"/>
    </xf>
    <xf numFmtId="0" fontId="6" fillId="0" borderId="1" xfId="2" applyFont="1" applyBorder="1" applyAlignment="1">
      <alignment horizontal="center" vertical="center" wrapText="1"/>
    </xf>
    <xf numFmtId="0" fontId="8" fillId="0" borderId="1" xfId="2" applyFont="1" applyBorder="1" applyAlignment="1">
      <alignment vertical="center" wrapText="1"/>
    </xf>
    <xf numFmtId="0" fontId="8" fillId="0" borderId="1" xfId="1" applyFont="1" applyBorder="1" applyAlignment="1">
      <alignment horizontal="center" vertical="center"/>
    </xf>
    <xf numFmtId="164" fontId="8" fillId="0" borderId="1" xfId="1" applyNumberFormat="1" applyFont="1" applyBorder="1" applyAlignment="1">
      <alignment vertical="center"/>
    </xf>
    <xf numFmtId="0" fontId="8" fillId="0" borderId="1" xfId="1" applyFont="1" applyBorder="1" applyAlignment="1">
      <alignment vertical="center" wrapText="1"/>
    </xf>
    <xf numFmtId="164" fontId="8" fillId="0" borderId="1" xfId="2" applyNumberFormat="1" applyFont="1" applyBorder="1" applyAlignment="1">
      <alignment vertical="center"/>
    </xf>
    <xf numFmtId="0" fontId="8" fillId="0" borderId="1" xfId="2" applyFont="1" applyBorder="1" applyAlignment="1">
      <alignment horizontal="center" vertical="center"/>
    </xf>
    <xf numFmtId="164" fontId="9" fillId="2" borderId="1" xfId="1" applyNumberFormat="1" applyFont="1" applyFill="1" applyBorder="1" applyAlignment="1">
      <alignment vertical="center"/>
    </xf>
    <xf numFmtId="0" fontId="2" fillId="0" borderId="0" xfId="1" applyFont="1" applyAlignment="1">
      <alignment horizontal="center"/>
    </xf>
  </cellXfs>
  <cellStyles count="3">
    <cellStyle name="Звичайний" xfId="0" builtinId="0"/>
    <cellStyle name="Звичайний 2" xfId="1" xr:uid="{9DE47DF3-04A9-4B7B-AE56-35A84FD8BEE0}"/>
    <cellStyle name="Обычный 2" xfId="2" xr:uid="{F7DABC7E-DC84-4091-AF05-0DCF0F549005}"/>
  </cellStyles>
  <dxfs count="104">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1"/>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1"/>
        </patternFill>
      </fill>
    </dxf>
    <dxf>
      <font>
        <b/>
        <i val="0"/>
      </font>
      <fill>
        <patternFill>
          <bgColor indexed="42"/>
        </patternFill>
      </fill>
    </dxf>
    <dxf>
      <font>
        <b/>
        <i val="0"/>
      </font>
      <fill>
        <patternFill>
          <bgColor indexed="42"/>
        </patternFill>
      </fill>
    </dxf>
    <dxf>
      <font>
        <b/>
        <i val="0"/>
      </font>
      <fill>
        <patternFill>
          <bgColor indexed="43"/>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1"/>
        </patternFill>
      </fill>
    </dxf>
    <dxf>
      <font>
        <b/>
        <i val="0"/>
      </font>
      <fill>
        <patternFill>
          <bgColor indexed="43"/>
        </patternFill>
      </fill>
    </dxf>
    <dxf>
      <font>
        <b/>
        <i val="0"/>
      </font>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F8232-3FED-4666-B39D-751A46F9DE6B}">
  <sheetPr>
    <pageSetUpPr fitToPage="1"/>
  </sheetPr>
  <dimension ref="A1:M83"/>
  <sheetViews>
    <sheetView tabSelected="1" topLeftCell="B22" workbookViewId="0">
      <selection activeCell="C30" sqref="C30"/>
    </sheetView>
  </sheetViews>
  <sheetFormatPr defaultRowHeight="12.75" x14ac:dyDescent="0.2"/>
  <cols>
    <col min="1" max="1" width="0" style="1" hidden="1" customWidth="1"/>
    <col min="2" max="2" width="12.7109375" style="7" customWidth="1"/>
    <col min="3" max="3" width="66.5703125" style="5" customWidth="1"/>
    <col min="4" max="12" width="15.7109375" style="1" customWidth="1"/>
    <col min="13" max="252" width="9.140625" style="1"/>
    <col min="253" max="253" width="12.7109375" style="1" customWidth="1"/>
    <col min="254" max="254" width="50.7109375" style="1" customWidth="1"/>
    <col min="255" max="268" width="15.7109375" style="1" customWidth="1"/>
    <col min="269" max="508" width="9.140625" style="1"/>
    <col min="509" max="509" width="12.7109375" style="1" customWidth="1"/>
    <col min="510" max="510" width="50.7109375" style="1" customWidth="1"/>
    <col min="511" max="524" width="15.7109375" style="1" customWidth="1"/>
    <col min="525" max="764" width="9.140625" style="1"/>
    <col min="765" max="765" width="12.7109375" style="1" customWidth="1"/>
    <col min="766" max="766" width="50.7109375" style="1" customWidth="1"/>
    <col min="767" max="780" width="15.7109375" style="1" customWidth="1"/>
    <col min="781" max="1020" width="9.140625" style="1"/>
    <col min="1021" max="1021" width="12.7109375" style="1" customWidth="1"/>
    <col min="1022" max="1022" width="50.7109375" style="1" customWidth="1"/>
    <col min="1023" max="1036" width="15.7109375" style="1" customWidth="1"/>
    <col min="1037" max="1276" width="9.140625" style="1"/>
    <col min="1277" max="1277" width="12.7109375" style="1" customWidth="1"/>
    <col min="1278" max="1278" width="50.7109375" style="1" customWidth="1"/>
    <col min="1279" max="1292" width="15.7109375" style="1" customWidth="1"/>
    <col min="1293" max="1532" width="9.140625" style="1"/>
    <col min="1533" max="1533" width="12.7109375" style="1" customWidth="1"/>
    <col min="1534" max="1534" width="50.7109375" style="1" customWidth="1"/>
    <col min="1535" max="1548" width="15.7109375" style="1" customWidth="1"/>
    <col min="1549" max="1788" width="9.140625" style="1"/>
    <col min="1789" max="1789" width="12.7109375" style="1" customWidth="1"/>
    <col min="1790" max="1790" width="50.7109375" style="1" customWidth="1"/>
    <col min="1791" max="1804" width="15.7109375" style="1" customWidth="1"/>
    <col min="1805" max="2044" width="9.140625" style="1"/>
    <col min="2045" max="2045" width="12.7109375" style="1" customWidth="1"/>
    <col min="2046" max="2046" width="50.7109375" style="1" customWidth="1"/>
    <col min="2047" max="2060" width="15.7109375" style="1" customWidth="1"/>
    <col min="2061" max="2300" width="9.140625" style="1"/>
    <col min="2301" max="2301" width="12.7109375" style="1" customWidth="1"/>
    <col min="2302" max="2302" width="50.7109375" style="1" customWidth="1"/>
    <col min="2303" max="2316" width="15.7109375" style="1" customWidth="1"/>
    <col min="2317" max="2556" width="9.140625" style="1"/>
    <col min="2557" max="2557" width="12.7109375" style="1" customWidth="1"/>
    <col min="2558" max="2558" width="50.7109375" style="1" customWidth="1"/>
    <col min="2559" max="2572" width="15.7109375" style="1" customWidth="1"/>
    <col min="2573" max="2812" width="9.140625" style="1"/>
    <col min="2813" max="2813" width="12.7109375" style="1" customWidth="1"/>
    <col min="2814" max="2814" width="50.7109375" style="1" customWidth="1"/>
    <col min="2815" max="2828" width="15.7109375" style="1" customWidth="1"/>
    <col min="2829" max="3068" width="9.140625" style="1"/>
    <col min="3069" max="3069" width="12.7109375" style="1" customWidth="1"/>
    <col min="3070" max="3070" width="50.7109375" style="1" customWidth="1"/>
    <col min="3071" max="3084" width="15.7109375" style="1" customWidth="1"/>
    <col min="3085" max="3324" width="9.140625" style="1"/>
    <col min="3325" max="3325" width="12.7109375" style="1" customWidth="1"/>
    <col min="3326" max="3326" width="50.7109375" style="1" customWidth="1"/>
    <col min="3327" max="3340" width="15.7109375" style="1" customWidth="1"/>
    <col min="3341" max="3580" width="9.140625" style="1"/>
    <col min="3581" max="3581" width="12.7109375" style="1" customWidth="1"/>
    <col min="3582" max="3582" width="50.7109375" style="1" customWidth="1"/>
    <col min="3583" max="3596" width="15.7109375" style="1" customWidth="1"/>
    <col min="3597" max="3836" width="9.140625" style="1"/>
    <col min="3837" max="3837" width="12.7109375" style="1" customWidth="1"/>
    <col min="3838" max="3838" width="50.7109375" style="1" customWidth="1"/>
    <col min="3839" max="3852" width="15.7109375" style="1" customWidth="1"/>
    <col min="3853" max="4092" width="9.140625" style="1"/>
    <col min="4093" max="4093" width="12.7109375" style="1" customWidth="1"/>
    <col min="4094" max="4094" width="50.7109375" style="1" customWidth="1"/>
    <col min="4095" max="4108" width="15.7109375" style="1" customWidth="1"/>
    <col min="4109" max="4348" width="9.140625" style="1"/>
    <col min="4349" max="4349" width="12.7109375" style="1" customWidth="1"/>
    <col min="4350" max="4350" width="50.7109375" style="1" customWidth="1"/>
    <col min="4351" max="4364" width="15.7109375" style="1" customWidth="1"/>
    <col min="4365" max="4604" width="9.140625" style="1"/>
    <col min="4605" max="4605" width="12.7109375" style="1" customWidth="1"/>
    <col min="4606" max="4606" width="50.7109375" style="1" customWidth="1"/>
    <col min="4607" max="4620" width="15.7109375" style="1" customWidth="1"/>
    <col min="4621" max="4860" width="9.140625" style="1"/>
    <col min="4861" max="4861" width="12.7109375" style="1" customWidth="1"/>
    <col min="4862" max="4862" width="50.7109375" style="1" customWidth="1"/>
    <col min="4863" max="4876" width="15.7109375" style="1" customWidth="1"/>
    <col min="4877" max="5116" width="9.140625" style="1"/>
    <col min="5117" max="5117" width="12.7109375" style="1" customWidth="1"/>
    <col min="5118" max="5118" width="50.7109375" style="1" customWidth="1"/>
    <col min="5119" max="5132" width="15.7109375" style="1" customWidth="1"/>
    <col min="5133" max="5372" width="9.140625" style="1"/>
    <col min="5373" max="5373" width="12.7109375" style="1" customWidth="1"/>
    <col min="5374" max="5374" width="50.7109375" style="1" customWidth="1"/>
    <col min="5375" max="5388" width="15.7109375" style="1" customWidth="1"/>
    <col min="5389" max="5628" width="9.140625" style="1"/>
    <col min="5629" max="5629" width="12.7109375" style="1" customWidth="1"/>
    <col min="5630" max="5630" width="50.7109375" style="1" customWidth="1"/>
    <col min="5631" max="5644" width="15.7109375" style="1" customWidth="1"/>
    <col min="5645" max="5884" width="9.140625" style="1"/>
    <col min="5885" max="5885" width="12.7109375" style="1" customWidth="1"/>
    <col min="5886" max="5886" width="50.7109375" style="1" customWidth="1"/>
    <col min="5887" max="5900" width="15.7109375" style="1" customWidth="1"/>
    <col min="5901" max="6140" width="9.140625" style="1"/>
    <col min="6141" max="6141" width="12.7109375" style="1" customWidth="1"/>
    <col min="6142" max="6142" width="50.7109375" style="1" customWidth="1"/>
    <col min="6143" max="6156" width="15.7109375" style="1" customWidth="1"/>
    <col min="6157" max="6396" width="9.140625" style="1"/>
    <col min="6397" max="6397" width="12.7109375" style="1" customWidth="1"/>
    <col min="6398" max="6398" width="50.7109375" style="1" customWidth="1"/>
    <col min="6399" max="6412" width="15.7109375" style="1" customWidth="1"/>
    <col min="6413" max="6652" width="9.140625" style="1"/>
    <col min="6653" max="6653" width="12.7109375" style="1" customWidth="1"/>
    <col min="6654" max="6654" width="50.7109375" style="1" customWidth="1"/>
    <col min="6655" max="6668" width="15.7109375" style="1" customWidth="1"/>
    <col min="6669" max="6908" width="9.140625" style="1"/>
    <col min="6909" max="6909" width="12.7109375" style="1" customWidth="1"/>
    <col min="6910" max="6910" width="50.7109375" style="1" customWidth="1"/>
    <col min="6911" max="6924" width="15.7109375" style="1" customWidth="1"/>
    <col min="6925" max="7164" width="9.140625" style="1"/>
    <col min="7165" max="7165" width="12.7109375" style="1" customWidth="1"/>
    <col min="7166" max="7166" width="50.7109375" style="1" customWidth="1"/>
    <col min="7167" max="7180" width="15.7109375" style="1" customWidth="1"/>
    <col min="7181" max="7420" width="9.140625" style="1"/>
    <col min="7421" max="7421" width="12.7109375" style="1" customWidth="1"/>
    <col min="7422" max="7422" width="50.7109375" style="1" customWidth="1"/>
    <col min="7423" max="7436" width="15.7109375" style="1" customWidth="1"/>
    <col min="7437" max="7676" width="9.140625" style="1"/>
    <col min="7677" max="7677" width="12.7109375" style="1" customWidth="1"/>
    <col min="7678" max="7678" width="50.7109375" style="1" customWidth="1"/>
    <col min="7679" max="7692" width="15.7109375" style="1" customWidth="1"/>
    <col min="7693" max="7932" width="9.140625" style="1"/>
    <col min="7933" max="7933" width="12.7109375" style="1" customWidth="1"/>
    <col min="7934" max="7934" width="50.7109375" style="1" customWidth="1"/>
    <col min="7935" max="7948" width="15.7109375" style="1" customWidth="1"/>
    <col min="7949" max="8188" width="9.140625" style="1"/>
    <col min="8189" max="8189" width="12.7109375" style="1" customWidth="1"/>
    <col min="8190" max="8190" width="50.7109375" style="1" customWidth="1"/>
    <col min="8191" max="8204" width="15.7109375" style="1" customWidth="1"/>
    <col min="8205" max="8444" width="9.140625" style="1"/>
    <col min="8445" max="8445" width="12.7109375" style="1" customWidth="1"/>
    <col min="8446" max="8446" width="50.7109375" style="1" customWidth="1"/>
    <col min="8447" max="8460" width="15.7109375" style="1" customWidth="1"/>
    <col min="8461" max="8700" width="9.140625" style="1"/>
    <col min="8701" max="8701" width="12.7109375" style="1" customWidth="1"/>
    <col min="8702" max="8702" width="50.7109375" style="1" customWidth="1"/>
    <col min="8703" max="8716" width="15.7109375" style="1" customWidth="1"/>
    <col min="8717" max="8956" width="9.140625" style="1"/>
    <col min="8957" max="8957" width="12.7109375" style="1" customWidth="1"/>
    <col min="8958" max="8958" width="50.7109375" style="1" customWidth="1"/>
    <col min="8959" max="8972" width="15.7109375" style="1" customWidth="1"/>
    <col min="8973" max="9212" width="9.140625" style="1"/>
    <col min="9213" max="9213" width="12.7109375" style="1" customWidth="1"/>
    <col min="9214" max="9214" width="50.7109375" style="1" customWidth="1"/>
    <col min="9215" max="9228" width="15.7109375" style="1" customWidth="1"/>
    <col min="9229" max="9468" width="9.140625" style="1"/>
    <col min="9469" max="9469" width="12.7109375" style="1" customWidth="1"/>
    <col min="9470" max="9470" width="50.7109375" style="1" customWidth="1"/>
    <col min="9471" max="9484" width="15.7109375" style="1" customWidth="1"/>
    <col min="9485" max="9724" width="9.140625" style="1"/>
    <col min="9725" max="9725" width="12.7109375" style="1" customWidth="1"/>
    <col min="9726" max="9726" width="50.7109375" style="1" customWidth="1"/>
    <col min="9727" max="9740" width="15.7109375" style="1" customWidth="1"/>
    <col min="9741" max="9980" width="9.140625" style="1"/>
    <col min="9981" max="9981" width="12.7109375" style="1" customWidth="1"/>
    <col min="9982" max="9982" width="50.7109375" style="1" customWidth="1"/>
    <col min="9983" max="9996" width="15.7109375" style="1" customWidth="1"/>
    <col min="9997" max="10236" width="9.140625" style="1"/>
    <col min="10237" max="10237" width="12.7109375" style="1" customWidth="1"/>
    <col min="10238" max="10238" width="50.7109375" style="1" customWidth="1"/>
    <col min="10239" max="10252" width="15.7109375" style="1" customWidth="1"/>
    <col min="10253" max="10492" width="9.140625" style="1"/>
    <col min="10493" max="10493" width="12.7109375" style="1" customWidth="1"/>
    <col min="10494" max="10494" width="50.7109375" style="1" customWidth="1"/>
    <col min="10495" max="10508" width="15.7109375" style="1" customWidth="1"/>
    <col min="10509" max="10748" width="9.140625" style="1"/>
    <col min="10749" max="10749" width="12.7109375" style="1" customWidth="1"/>
    <col min="10750" max="10750" width="50.7109375" style="1" customWidth="1"/>
    <col min="10751" max="10764" width="15.7109375" style="1" customWidth="1"/>
    <col min="10765" max="11004" width="9.140625" style="1"/>
    <col min="11005" max="11005" width="12.7109375" style="1" customWidth="1"/>
    <col min="11006" max="11006" width="50.7109375" style="1" customWidth="1"/>
    <col min="11007" max="11020" width="15.7109375" style="1" customWidth="1"/>
    <col min="11021" max="11260" width="9.140625" style="1"/>
    <col min="11261" max="11261" width="12.7109375" style="1" customWidth="1"/>
    <col min="11262" max="11262" width="50.7109375" style="1" customWidth="1"/>
    <col min="11263" max="11276" width="15.7109375" style="1" customWidth="1"/>
    <col min="11277" max="11516" width="9.140625" style="1"/>
    <col min="11517" max="11517" width="12.7109375" style="1" customWidth="1"/>
    <col min="11518" max="11518" width="50.7109375" style="1" customWidth="1"/>
    <col min="11519" max="11532" width="15.7109375" style="1" customWidth="1"/>
    <col min="11533" max="11772" width="9.140625" style="1"/>
    <col min="11773" max="11773" width="12.7109375" style="1" customWidth="1"/>
    <col min="11774" max="11774" width="50.7109375" style="1" customWidth="1"/>
    <col min="11775" max="11788" width="15.7109375" style="1" customWidth="1"/>
    <col min="11789" max="12028" width="9.140625" style="1"/>
    <col min="12029" max="12029" width="12.7109375" style="1" customWidth="1"/>
    <col min="12030" max="12030" width="50.7109375" style="1" customWidth="1"/>
    <col min="12031" max="12044" width="15.7109375" style="1" customWidth="1"/>
    <col min="12045" max="12284" width="9.140625" style="1"/>
    <col min="12285" max="12285" width="12.7109375" style="1" customWidth="1"/>
    <col min="12286" max="12286" width="50.7109375" style="1" customWidth="1"/>
    <col min="12287" max="12300" width="15.7109375" style="1" customWidth="1"/>
    <col min="12301" max="12540" width="9.140625" style="1"/>
    <col min="12541" max="12541" width="12.7109375" style="1" customWidth="1"/>
    <col min="12542" max="12542" width="50.7109375" style="1" customWidth="1"/>
    <col min="12543" max="12556" width="15.7109375" style="1" customWidth="1"/>
    <col min="12557" max="12796" width="9.140625" style="1"/>
    <col min="12797" max="12797" width="12.7109375" style="1" customWidth="1"/>
    <col min="12798" max="12798" width="50.7109375" style="1" customWidth="1"/>
    <col min="12799" max="12812" width="15.7109375" style="1" customWidth="1"/>
    <col min="12813" max="13052" width="9.140625" style="1"/>
    <col min="13053" max="13053" width="12.7109375" style="1" customWidth="1"/>
    <col min="13054" max="13054" width="50.7109375" style="1" customWidth="1"/>
    <col min="13055" max="13068" width="15.7109375" style="1" customWidth="1"/>
    <col min="13069" max="13308" width="9.140625" style="1"/>
    <col min="13309" max="13309" width="12.7109375" style="1" customWidth="1"/>
    <col min="13310" max="13310" width="50.7109375" style="1" customWidth="1"/>
    <col min="13311" max="13324" width="15.7109375" style="1" customWidth="1"/>
    <col min="13325" max="13564" width="9.140625" style="1"/>
    <col min="13565" max="13565" width="12.7109375" style="1" customWidth="1"/>
    <col min="13566" max="13566" width="50.7109375" style="1" customWidth="1"/>
    <col min="13567" max="13580" width="15.7109375" style="1" customWidth="1"/>
    <col min="13581" max="13820" width="9.140625" style="1"/>
    <col min="13821" max="13821" width="12.7109375" style="1" customWidth="1"/>
    <col min="13822" max="13822" width="50.7109375" style="1" customWidth="1"/>
    <col min="13823" max="13836" width="15.7109375" style="1" customWidth="1"/>
    <col min="13837" max="14076" width="9.140625" style="1"/>
    <col min="14077" max="14077" width="12.7109375" style="1" customWidth="1"/>
    <col min="14078" max="14078" width="50.7109375" style="1" customWidth="1"/>
    <col min="14079" max="14092" width="15.7109375" style="1" customWidth="1"/>
    <col min="14093" max="14332" width="9.140625" style="1"/>
    <col min="14333" max="14333" width="12.7109375" style="1" customWidth="1"/>
    <col min="14334" max="14334" width="50.7109375" style="1" customWidth="1"/>
    <col min="14335" max="14348" width="15.7109375" style="1" customWidth="1"/>
    <col min="14349" max="14588" width="9.140625" style="1"/>
    <col min="14589" max="14589" width="12.7109375" style="1" customWidth="1"/>
    <col min="14590" max="14590" width="50.7109375" style="1" customWidth="1"/>
    <col min="14591" max="14604" width="15.7109375" style="1" customWidth="1"/>
    <col min="14605" max="14844" width="9.140625" style="1"/>
    <col min="14845" max="14845" width="12.7109375" style="1" customWidth="1"/>
    <col min="14846" max="14846" width="50.7109375" style="1" customWidth="1"/>
    <col min="14847" max="14860" width="15.7109375" style="1" customWidth="1"/>
    <col min="14861" max="15100" width="9.140625" style="1"/>
    <col min="15101" max="15101" width="12.7109375" style="1" customWidth="1"/>
    <col min="15102" max="15102" width="50.7109375" style="1" customWidth="1"/>
    <col min="15103" max="15116" width="15.7109375" style="1" customWidth="1"/>
    <col min="15117" max="15356" width="9.140625" style="1"/>
    <col min="15357" max="15357" width="12.7109375" style="1" customWidth="1"/>
    <col min="15358" max="15358" width="50.7109375" style="1" customWidth="1"/>
    <col min="15359" max="15372" width="15.7109375" style="1" customWidth="1"/>
    <col min="15373" max="15612" width="9.140625" style="1"/>
    <col min="15613" max="15613" width="12.7109375" style="1" customWidth="1"/>
    <col min="15614" max="15614" width="50.7109375" style="1" customWidth="1"/>
    <col min="15615" max="15628" width="15.7109375" style="1" customWidth="1"/>
    <col min="15629" max="15868" width="9.140625" style="1"/>
    <col min="15869" max="15869" width="12.7109375" style="1" customWidth="1"/>
    <col min="15870" max="15870" width="50.7109375" style="1" customWidth="1"/>
    <col min="15871" max="15884" width="15.7109375" style="1" customWidth="1"/>
    <col min="15885" max="16124" width="9.140625" style="1"/>
    <col min="16125" max="16125" width="12.7109375" style="1" customWidth="1"/>
    <col min="16126" max="16126" width="50.7109375" style="1" customWidth="1"/>
    <col min="16127" max="16140" width="15.7109375" style="1" customWidth="1"/>
    <col min="16141" max="16384" width="9.140625" style="1"/>
  </cols>
  <sheetData>
    <row r="1" spans="1:13" ht="18" x14ac:dyDescent="0.25">
      <c r="B1" s="23" t="s">
        <v>129</v>
      </c>
      <c r="C1" s="23"/>
      <c r="D1" s="23"/>
      <c r="E1" s="23"/>
      <c r="F1" s="23"/>
      <c r="G1" s="23"/>
      <c r="H1" s="23"/>
      <c r="I1" s="23"/>
      <c r="J1" s="23"/>
      <c r="K1" s="23"/>
      <c r="L1" s="23"/>
    </row>
    <row r="2" spans="1:13" ht="15" x14ac:dyDescent="0.25">
      <c r="J2" s="3"/>
      <c r="L2" s="11" t="s">
        <v>124</v>
      </c>
    </row>
    <row r="3" spans="1:13" s="2" customFormat="1" ht="53.25" customHeight="1" x14ac:dyDescent="0.2">
      <c r="A3" s="9"/>
      <c r="B3" s="12" t="s">
        <v>0</v>
      </c>
      <c r="C3" s="12" t="s">
        <v>1</v>
      </c>
      <c r="D3" s="12" t="s">
        <v>130</v>
      </c>
      <c r="E3" s="13" t="s">
        <v>2</v>
      </c>
      <c r="F3" s="13" t="s">
        <v>3</v>
      </c>
      <c r="G3" s="13" t="s">
        <v>131</v>
      </c>
      <c r="H3" s="13" t="s">
        <v>132</v>
      </c>
      <c r="I3" s="14" t="s">
        <v>125</v>
      </c>
      <c r="J3" s="15" t="s">
        <v>126</v>
      </c>
      <c r="K3" s="15" t="s">
        <v>127</v>
      </c>
      <c r="L3" s="15" t="s">
        <v>128</v>
      </c>
    </row>
    <row r="4" spans="1:13" ht="15" x14ac:dyDescent="0.2">
      <c r="A4" s="10">
        <v>1</v>
      </c>
      <c r="B4" s="17" t="s">
        <v>4</v>
      </c>
      <c r="C4" s="16" t="s">
        <v>135</v>
      </c>
      <c r="D4" s="18">
        <f>D5+D6+D7+D8+D9+D10+D11+D12+D13+D14+D15</f>
        <v>29152.092360000002</v>
      </c>
      <c r="E4" s="18">
        <v>42183.893000000011</v>
      </c>
      <c r="F4" s="18">
        <v>49678.758000000002</v>
      </c>
      <c r="G4" s="18">
        <v>42024.783000000003</v>
      </c>
      <c r="H4" s="18">
        <v>34508.717669999998</v>
      </c>
      <c r="I4" s="22">
        <f>H4/D4*100</f>
        <v>118.37475418179552</v>
      </c>
      <c r="J4" s="22">
        <f>H4/E4*100</f>
        <v>81.805436188641934</v>
      </c>
      <c r="K4" s="22">
        <f t="shared" ref="K4:K67" si="0">H4/F4*100</f>
        <v>69.46372868258905</v>
      </c>
      <c r="L4" s="22">
        <f>H4/G4*100</f>
        <v>82.115159690414103</v>
      </c>
      <c r="M4" s="4"/>
    </row>
    <row r="5" spans="1:13" ht="50.25" customHeight="1" x14ac:dyDescent="0.2">
      <c r="A5" s="10">
        <v>0</v>
      </c>
      <c r="B5" s="17" t="s">
        <v>5</v>
      </c>
      <c r="C5" s="19" t="s">
        <v>6</v>
      </c>
      <c r="D5" s="20">
        <v>18869.260060000001</v>
      </c>
      <c r="E5" s="18">
        <v>30567.207000000006</v>
      </c>
      <c r="F5" s="18">
        <v>30709.707000000002</v>
      </c>
      <c r="G5" s="18">
        <v>24038.976999999999</v>
      </c>
      <c r="H5" s="18">
        <v>20776.907799999994</v>
      </c>
      <c r="I5" s="22">
        <f t="shared" ref="I5:I68" si="1">H5/D5*100</f>
        <v>110.10981741697397</v>
      </c>
      <c r="J5" s="22">
        <f t="shared" ref="J5:J68" si="2">H5/E5*100</f>
        <v>67.971234009047635</v>
      </c>
      <c r="K5" s="22">
        <f t="shared" si="0"/>
        <v>67.655832079413827</v>
      </c>
      <c r="L5" s="22">
        <f t="shared" ref="L5:L68" si="3">H5/G5*100</f>
        <v>86.430083110441828</v>
      </c>
      <c r="M5" s="4"/>
    </row>
    <row r="6" spans="1:13" ht="15" x14ac:dyDescent="0.2">
      <c r="A6" s="10">
        <v>0</v>
      </c>
      <c r="B6" s="17" t="s">
        <v>7</v>
      </c>
      <c r="C6" s="19" t="s">
        <v>8</v>
      </c>
      <c r="D6" s="20">
        <v>403.11174</v>
      </c>
      <c r="E6" s="18">
        <v>0</v>
      </c>
      <c r="F6" s="18">
        <v>160</v>
      </c>
      <c r="G6" s="18">
        <v>160</v>
      </c>
      <c r="H6" s="18">
        <v>29.597049999999999</v>
      </c>
      <c r="I6" s="22">
        <f t="shared" si="1"/>
        <v>7.342145381327768</v>
      </c>
      <c r="J6" s="22">
        <v>0</v>
      </c>
      <c r="K6" s="22">
        <f t="shared" si="0"/>
        <v>18.498156250000001</v>
      </c>
      <c r="L6" s="22">
        <f t="shared" si="3"/>
        <v>18.498156250000001</v>
      </c>
      <c r="M6" s="4"/>
    </row>
    <row r="7" spans="1:13" ht="15" customHeight="1" x14ac:dyDescent="0.2">
      <c r="A7" s="10">
        <v>0</v>
      </c>
      <c r="B7" s="17" t="s">
        <v>9</v>
      </c>
      <c r="C7" s="19" t="s">
        <v>10</v>
      </c>
      <c r="D7" s="20">
        <v>5943.5970800000005</v>
      </c>
      <c r="E7" s="18">
        <v>6902.5</v>
      </c>
      <c r="F7" s="18">
        <v>11305.5</v>
      </c>
      <c r="G7" s="18">
        <v>10820.728000000001</v>
      </c>
      <c r="H7" s="18">
        <v>8550.9435199999989</v>
      </c>
      <c r="I7" s="22">
        <f t="shared" si="1"/>
        <v>143.86815601571698</v>
      </c>
      <c r="J7" s="22">
        <f t="shared" si="2"/>
        <v>123.88183295907278</v>
      </c>
      <c r="K7" s="22">
        <f t="shared" si="0"/>
        <v>75.635252929989818</v>
      </c>
      <c r="L7" s="22">
        <f t="shared" si="3"/>
        <v>79.02373592608555</v>
      </c>
      <c r="M7" s="4"/>
    </row>
    <row r="8" spans="1:13" ht="34.5" customHeight="1" x14ac:dyDescent="0.2">
      <c r="A8" s="10">
        <v>0</v>
      </c>
      <c r="B8" s="17" t="s">
        <v>11</v>
      </c>
      <c r="C8" s="19" t="s">
        <v>12</v>
      </c>
      <c r="D8" s="20">
        <v>2309.3193300000003</v>
      </c>
      <c r="E8" s="18">
        <v>3282.1860000000001</v>
      </c>
      <c r="F8" s="18">
        <v>4614.3860000000004</v>
      </c>
      <c r="G8" s="18">
        <v>4115.9130000000005</v>
      </c>
      <c r="H8" s="18">
        <v>2802.0716900000002</v>
      </c>
      <c r="I8" s="22">
        <f t="shared" si="1"/>
        <v>121.33755837050045</v>
      </c>
      <c r="J8" s="22">
        <f t="shared" si="2"/>
        <v>85.372117546050106</v>
      </c>
      <c r="K8" s="22">
        <f t="shared" si="0"/>
        <v>60.724692082543598</v>
      </c>
      <c r="L8" s="22">
        <f t="shared" si="3"/>
        <v>68.078982476063018</v>
      </c>
      <c r="M8" s="4"/>
    </row>
    <row r="9" spans="1:13" ht="15" x14ac:dyDescent="0.2">
      <c r="A9" s="10">
        <v>0</v>
      </c>
      <c r="B9" s="17" t="s">
        <v>13</v>
      </c>
      <c r="C9" s="19" t="s">
        <v>14</v>
      </c>
      <c r="D9" s="18">
        <v>0</v>
      </c>
      <c r="E9" s="18">
        <v>0</v>
      </c>
      <c r="F9" s="18">
        <v>106.5</v>
      </c>
      <c r="G9" s="18">
        <v>106.5</v>
      </c>
      <c r="H9" s="18">
        <v>41.703000000000003</v>
      </c>
      <c r="I9" s="22">
        <v>0</v>
      </c>
      <c r="J9" s="22">
        <v>0</v>
      </c>
      <c r="K9" s="22">
        <f t="shared" si="0"/>
        <v>39.157746478873243</v>
      </c>
      <c r="L9" s="22">
        <f t="shared" si="3"/>
        <v>39.157746478873243</v>
      </c>
      <c r="M9" s="4"/>
    </row>
    <row r="10" spans="1:13" ht="15" x14ac:dyDescent="0.2">
      <c r="A10" s="10">
        <v>0</v>
      </c>
      <c r="B10" s="17" t="s">
        <v>15</v>
      </c>
      <c r="C10" s="19" t="s">
        <v>16</v>
      </c>
      <c r="D10" s="20">
        <v>76.234999999999999</v>
      </c>
      <c r="E10" s="18">
        <v>0</v>
      </c>
      <c r="F10" s="18">
        <v>150</v>
      </c>
      <c r="G10" s="18">
        <v>150</v>
      </c>
      <c r="H10" s="18">
        <v>60.85</v>
      </c>
      <c r="I10" s="22">
        <f t="shared" si="1"/>
        <v>79.818980783104877</v>
      </c>
      <c r="J10" s="22">
        <v>0</v>
      </c>
      <c r="K10" s="22">
        <f t="shared" si="0"/>
        <v>40.56666666666667</v>
      </c>
      <c r="L10" s="22">
        <f t="shared" si="3"/>
        <v>40.56666666666667</v>
      </c>
      <c r="M10" s="4"/>
    </row>
    <row r="11" spans="1:13" ht="14.25" customHeight="1" x14ac:dyDescent="0.2">
      <c r="A11" s="10">
        <v>0</v>
      </c>
      <c r="B11" s="17" t="s">
        <v>17</v>
      </c>
      <c r="C11" s="19" t="s">
        <v>18</v>
      </c>
      <c r="D11" s="20">
        <v>28.400000000000002</v>
      </c>
      <c r="E11" s="18">
        <v>32</v>
      </c>
      <c r="F11" s="18">
        <v>32</v>
      </c>
      <c r="G11" s="18">
        <v>32</v>
      </c>
      <c r="H11" s="18">
        <v>32</v>
      </c>
      <c r="I11" s="22">
        <f t="shared" si="1"/>
        <v>112.67605633802815</v>
      </c>
      <c r="J11" s="22">
        <f t="shared" si="2"/>
        <v>100</v>
      </c>
      <c r="K11" s="22">
        <f t="shared" si="0"/>
        <v>100</v>
      </c>
      <c r="L11" s="22">
        <f t="shared" si="3"/>
        <v>100</v>
      </c>
      <c r="M11" s="4"/>
    </row>
    <row r="12" spans="1:13" ht="15" x14ac:dyDescent="0.2">
      <c r="A12" s="10">
        <v>0</v>
      </c>
      <c r="B12" s="17" t="s">
        <v>19</v>
      </c>
      <c r="C12" s="19" t="s">
        <v>20</v>
      </c>
      <c r="D12" s="20">
        <v>12.16915</v>
      </c>
      <c r="E12" s="18">
        <v>0</v>
      </c>
      <c r="F12" s="18">
        <v>125</v>
      </c>
      <c r="G12" s="18">
        <v>125</v>
      </c>
      <c r="H12" s="18">
        <v>84.601210000000009</v>
      </c>
      <c r="I12" s="22">
        <f t="shared" si="1"/>
        <v>695.21051182703809</v>
      </c>
      <c r="J12" s="22">
        <v>0</v>
      </c>
      <c r="K12" s="22">
        <f t="shared" si="0"/>
        <v>67.680968000000007</v>
      </c>
      <c r="L12" s="22">
        <f t="shared" si="3"/>
        <v>67.680968000000007</v>
      </c>
      <c r="M12" s="4"/>
    </row>
    <row r="13" spans="1:13" ht="13.5" customHeight="1" x14ac:dyDescent="0.2">
      <c r="A13" s="10">
        <v>0</v>
      </c>
      <c r="B13" s="17" t="s">
        <v>21</v>
      </c>
      <c r="C13" s="19" t="s">
        <v>22</v>
      </c>
      <c r="D13" s="18">
        <v>0</v>
      </c>
      <c r="E13" s="18">
        <v>0</v>
      </c>
      <c r="F13" s="18">
        <v>80</v>
      </c>
      <c r="G13" s="18">
        <v>80</v>
      </c>
      <c r="H13" s="18">
        <v>61.357510000000005</v>
      </c>
      <c r="I13" s="22">
        <v>0</v>
      </c>
      <c r="J13" s="22">
        <v>0</v>
      </c>
      <c r="K13" s="22">
        <f t="shared" si="0"/>
        <v>76.696887500000017</v>
      </c>
      <c r="L13" s="22">
        <f t="shared" si="3"/>
        <v>76.696887500000017</v>
      </c>
      <c r="M13" s="4"/>
    </row>
    <row r="14" spans="1:13" ht="15" x14ac:dyDescent="0.2">
      <c r="A14" s="10">
        <v>0</v>
      </c>
      <c r="B14" s="17" t="s">
        <v>23</v>
      </c>
      <c r="C14" s="19" t="s">
        <v>24</v>
      </c>
      <c r="D14" s="18">
        <v>0</v>
      </c>
      <c r="E14" s="18">
        <v>400</v>
      </c>
      <c r="F14" s="18">
        <v>289.42500000000001</v>
      </c>
      <c r="G14" s="18">
        <v>289.42500000000001</v>
      </c>
      <c r="H14" s="18">
        <v>4.69998</v>
      </c>
      <c r="I14" s="22">
        <v>0</v>
      </c>
      <c r="J14" s="22">
        <f t="shared" si="2"/>
        <v>1.174995</v>
      </c>
      <c r="K14" s="22">
        <f t="shared" si="0"/>
        <v>1.6239025654314589</v>
      </c>
      <c r="L14" s="22">
        <f t="shared" si="3"/>
        <v>1.6239025654314589</v>
      </c>
      <c r="M14" s="4"/>
    </row>
    <row r="15" spans="1:13" ht="36" customHeight="1" x14ac:dyDescent="0.2">
      <c r="A15" s="10">
        <v>0</v>
      </c>
      <c r="B15" s="17" t="s">
        <v>25</v>
      </c>
      <c r="C15" s="19" t="s">
        <v>26</v>
      </c>
      <c r="D15" s="20">
        <v>1510</v>
      </c>
      <c r="E15" s="18">
        <v>1000</v>
      </c>
      <c r="F15" s="18">
        <v>2106.2400000000002</v>
      </c>
      <c r="G15" s="18">
        <v>2106.2400000000002</v>
      </c>
      <c r="H15" s="18">
        <v>2063.9859099999999</v>
      </c>
      <c r="I15" s="22">
        <f t="shared" si="1"/>
        <v>136.68780860927151</v>
      </c>
      <c r="J15" s="22">
        <f t="shared" si="2"/>
        <v>206.39859100000001</v>
      </c>
      <c r="K15" s="22">
        <f t="shared" si="0"/>
        <v>97.993861573230006</v>
      </c>
      <c r="L15" s="22">
        <f t="shared" si="3"/>
        <v>97.993861573230006</v>
      </c>
      <c r="M15" s="4"/>
    </row>
    <row r="16" spans="1:13" ht="15" x14ac:dyDescent="0.2">
      <c r="A16" s="10">
        <v>1</v>
      </c>
      <c r="B16" s="17" t="s">
        <v>27</v>
      </c>
      <c r="C16" s="16" t="s">
        <v>136</v>
      </c>
      <c r="D16" s="18">
        <f>SUM(D17:D35)</f>
        <v>164025.93698000003</v>
      </c>
      <c r="E16" s="18">
        <v>208622.951</v>
      </c>
      <c r="F16" s="18">
        <v>255045.12600000005</v>
      </c>
      <c r="G16" s="18">
        <v>229723.47499999995</v>
      </c>
      <c r="H16" s="18">
        <v>174314.66361000005</v>
      </c>
      <c r="I16" s="22">
        <f t="shared" si="1"/>
        <v>106.27262176911358</v>
      </c>
      <c r="J16" s="22">
        <f t="shared" si="2"/>
        <v>83.554883474925077</v>
      </c>
      <c r="K16" s="22">
        <f t="shared" si="0"/>
        <v>68.346596676385815</v>
      </c>
      <c r="L16" s="22">
        <f t="shared" si="3"/>
        <v>75.880213639463747</v>
      </c>
      <c r="M16" s="4"/>
    </row>
    <row r="17" spans="1:13" ht="34.5" customHeight="1" x14ac:dyDescent="0.2">
      <c r="A17" s="10">
        <v>0</v>
      </c>
      <c r="B17" s="17" t="s">
        <v>28</v>
      </c>
      <c r="C17" s="19" t="s">
        <v>29</v>
      </c>
      <c r="D17" s="20">
        <v>1108.0661299999997</v>
      </c>
      <c r="E17" s="18">
        <v>1667.8109999999999</v>
      </c>
      <c r="F17" s="18">
        <v>1667.8109999999999</v>
      </c>
      <c r="G17" s="18">
        <v>1295.8040000000001</v>
      </c>
      <c r="H17" s="18">
        <v>1169.34313</v>
      </c>
      <c r="I17" s="22">
        <f t="shared" si="1"/>
        <v>105.53008510421668</v>
      </c>
      <c r="J17" s="22">
        <f t="shared" si="2"/>
        <v>70.112448592796184</v>
      </c>
      <c r="K17" s="22">
        <f t="shared" si="0"/>
        <v>70.112448592796184</v>
      </c>
      <c r="L17" s="22">
        <f t="shared" si="3"/>
        <v>90.240740883652151</v>
      </c>
      <c r="M17" s="4"/>
    </row>
    <row r="18" spans="1:13" ht="15" x14ac:dyDescent="0.2">
      <c r="A18" s="10">
        <v>0</v>
      </c>
      <c r="B18" s="17" t="s">
        <v>30</v>
      </c>
      <c r="C18" s="19" t="s">
        <v>31</v>
      </c>
      <c r="D18" s="20">
        <v>27286.255119999998</v>
      </c>
      <c r="E18" s="18">
        <v>45399.731</v>
      </c>
      <c r="F18" s="18">
        <v>43511.731</v>
      </c>
      <c r="G18" s="18">
        <v>35225.744999999995</v>
      </c>
      <c r="H18" s="18">
        <v>28782.231730000003</v>
      </c>
      <c r="I18" s="22">
        <f t="shared" si="1"/>
        <v>105.48252812055364</v>
      </c>
      <c r="J18" s="22">
        <f t="shared" si="2"/>
        <v>63.397361825778233</v>
      </c>
      <c r="K18" s="22">
        <f t="shared" si="0"/>
        <v>66.148211226071425</v>
      </c>
      <c r="L18" s="22">
        <f t="shared" si="3"/>
        <v>81.707943238673892</v>
      </c>
      <c r="M18" s="4"/>
    </row>
    <row r="19" spans="1:13" ht="34.5" customHeight="1" x14ac:dyDescent="0.2">
      <c r="A19" s="10">
        <v>0</v>
      </c>
      <c r="B19" s="17" t="s">
        <v>32</v>
      </c>
      <c r="C19" s="19" t="s">
        <v>33</v>
      </c>
      <c r="D19" s="20">
        <v>48313.620199999998</v>
      </c>
      <c r="E19" s="18">
        <v>71247.77399999999</v>
      </c>
      <c r="F19" s="18">
        <v>69635.514800000004</v>
      </c>
      <c r="G19" s="18">
        <v>62602.079800000007</v>
      </c>
      <c r="H19" s="18">
        <v>47509.744780000015</v>
      </c>
      <c r="I19" s="22">
        <f t="shared" si="1"/>
        <v>98.336130853634558</v>
      </c>
      <c r="J19" s="22">
        <f t="shared" si="2"/>
        <v>66.682426850276073</v>
      </c>
      <c r="K19" s="22">
        <f t="shared" si="0"/>
        <v>68.226313708533127</v>
      </c>
      <c r="L19" s="22">
        <f t="shared" si="3"/>
        <v>75.891639593737608</v>
      </c>
      <c r="M19" s="4"/>
    </row>
    <row r="20" spans="1:13" ht="35.25" customHeight="1" x14ac:dyDescent="0.2">
      <c r="A20" s="10">
        <v>0</v>
      </c>
      <c r="B20" s="17" t="s">
        <v>34</v>
      </c>
      <c r="C20" s="19" t="s">
        <v>35</v>
      </c>
      <c r="D20" s="20">
        <v>72543.604000000007</v>
      </c>
      <c r="E20" s="18">
        <v>66653.7</v>
      </c>
      <c r="F20" s="18">
        <v>99905.2</v>
      </c>
      <c r="G20" s="18">
        <v>99905.2</v>
      </c>
      <c r="H20" s="18">
        <v>73001.918910000008</v>
      </c>
      <c r="I20" s="22">
        <f t="shared" si="1"/>
        <v>100.63177852316242</v>
      </c>
      <c r="J20" s="22">
        <f t="shared" si="2"/>
        <v>109.52418081816914</v>
      </c>
      <c r="K20" s="22">
        <f t="shared" si="0"/>
        <v>73.071190398497791</v>
      </c>
      <c r="L20" s="22">
        <f t="shared" si="3"/>
        <v>73.071190398497791</v>
      </c>
      <c r="M20" s="4"/>
    </row>
    <row r="21" spans="1:13" ht="30" x14ac:dyDescent="0.2">
      <c r="A21" s="10">
        <v>0</v>
      </c>
      <c r="B21" s="17" t="s">
        <v>36</v>
      </c>
      <c r="C21" s="19" t="s">
        <v>37</v>
      </c>
      <c r="D21" s="20">
        <v>4183.5923399999992</v>
      </c>
      <c r="E21" s="18">
        <v>7583.8940000000011</v>
      </c>
      <c r="F21" s="18">
        <v>7583.8940000000011</v>
      </c>
      <c r="G21" s="18">
        <v>6194.2419999999993</v>
      </c>
      <c r="H21" s="18">
        <v>4472.0897300000006</v>
      </c>
      <c r="I21" s="22">
        <f t="shared" si="1"/>
        <v>106.89592499827556</v>
      </c>
      <c r="J21" s="22">
        <f t="shared" si="2"/>
        <v>58.968252061539893</v>
      </c>
      <c r="K21" s="22">
        <f t="shared" si="0"/>
        <v>58.968252061539893</v>
      </c>
      <c r="L21" s="22">
        <f t="shared" si="3"/>
        <v>72.197530060982459</v>
      </c>
      <c r="M21" s="4"/>
    </row>
    <row r="22" spans="1:13" ht="15" x14ac:dyDescent="0.2">
      <c r="A22" s="10">
        <v>0</v>
      </c>
      <c r="B22" s="17" t="s">
        <v>38</v>
      </c>
      <c r="C22" s="19" t="s">
        <v>39</v>
      </c>
      <c r="D22" s="20">
        <v>3247.4305100000001</v>
      </c>
      <c r="E22" s="18">
        <v>4889.2740000000003</v>
      </c>
      <c r="F22" s="18">
        <v>4889.2740000000013</v>
      </c>
      <c r="G22" s="18">
        <v>3820.4459999999995</v>
      </c>
      <c r="H22" s="18">
        <v>3369.899170000001</v>
      </c>
      <c r="I22" s="22">
        <f t="shared" si="1"/>
        <v>103.77124805666745</v>
      </c>
      <c r="J22" s="22">
        <f t="shared" si="2"/>
        <v>68.924326392834629</v>
      </c>
      <c r="K22" s="22">
        <f t="shared" si="0"/>
        <v>68.924326392834601</v>
      </c>
      <c r="L22" s="22">
        <f t="shared" si="3"/>
        <v>88.206957250540938</v>
      </c>
      <c r="M22" s="4"/>
    </row>
    <row r="23" spans="1:13" ht="15" x14ac:dyDescent="0.2">
      <c r="A23" s="10">
        <v>0</v>
      </c>
      <c r="B23" s="17" t="s">
        <v>40</v>
      </c>
      <c r="C23" s="19" t="s">
        <v>41</v>
      </c>
      <c r="D23" s="20">
        <v>222</v>
      </c>
      <c r="E23" s="18">
        <v>212</v>
      </c>
      <c r="F23" s="18">
        <v>530.17600000000004</v>
      </c>
      <c r="G23" s="18">
        <v>461.17599999999999</v>
      </c>
      <c r="H23" s="18">
        <v>306.5</v>
      </c>
      <c r="I23" s="22">
        <f t="shared" si="1"/>
        <v>138.06306306306305</v>
      </c>
      <c r="J23" s="22">
        <f t="shared" si="2"/>
        <v>144.5754716981132</v>
      </c>
      <c r="K23" s="22">
        <f t="shared" si="0"/>
        <v>57.810991067117335</v>
      </c>
      <c r="L23" s="22">
        <f t="shared" si="3"/>
        <v>66.460527000537766</v>
      </c>
      <c r="M23" s="4"/>
    </row>
    <row r="24" spans="1:13" ht="30" x14ac:dyDescent="0.2">
      <c r="A24" s="10">
        <v>0</v>
      </c>
      <c r="B24" s="17" t="s">
        <v>42</v>
      </c>
      <c r="C24" s="19" t="s">
        <v>43</v>
      </c>
      <c r="D24" s="20">
        <v>85.329250000000002</v>
      </c>
      <c r="E24" s="18">
        <v>108.298</v>
      </c>
      <c r="F24" s="18">
        <v>188.298</v>
      </c>
      <c r="G24" s="18">
        <v>158.791</v>
      </c>
      <c r="H24" s="18">
        <v>102.93357000000002</v>
      </c>
      <c r="I24" s="22">
        <f t="shared" si="1"/>
        <v>120.63104972796552</v>
      </c>
      <c r="J24" s="22">
        <f t="shared" si="2"/>
        <v>95.046602892020189</v>
      </c>
      <c r="K24" s="22">
        <f t="shared" si="0"/>
        <v>54.665248701526316</v>
      </c>
      <c r="L24" s="22">
        <f t="shared" si="3"/>
        <v>64.823302328217608</v>
      </c>
      <c r="M24" s="4"/>
    </row>
    <row r="25" spans="1:13" ht="30" x14ac:dyDescent="0.2">
      <c r="A25" s="10">
        <v>0</v>
      </c>
      <c r="B25" s="17" t="s">
        <v>44</v>
      </c>
      <c r="C25" s="19" t="s">
        <v>45</v>
      </c>
      <c r="D25" s="20">
        <v>1172.6589800000002</v>
      </c>
      <c r="E25" s="18">
        <v>1320</v>
      </c>
      <c r="F25" s="18">
        <v>1924.2000000000003</v>
      </c>
      <c r="G25" s="18">
        <v>1924.2000000000003</v>
      </c>
      <c r="H25" s="18">
        <v>1201.1449299999999</v>
      </c>
      <c r="I25" s="22">
        <f t="shared" si="1"/>
        <v>102.42917595702032</v>
      </c>
      <c r="J25" s="22">
        <f t="shared" si="2"/>
        <v>90.995828030303031</v>
      </c>
      <c r="K25" s="22">
        <f t="shared" si="0"/>
        <v>62.423081280532159</v>
      </c>
      <c r="L25" s="22">
        <f t="shared" si="3"/>
        <v>62.423081280532159</v>
      </c>
      <c r="M25" s="4"/>
    </row>
    <row r="26" spans="1:13" ht="30" x14ac:dyDescent="0.2">
      <c r="A26" s="10">
        <v>0</v>
      </c>
      <c r="B26" s="17" t="s">
        <v>46</v>
      </c>
      <c r="C26" s="19" t="s">
        <v>47</v>
      </c>
      <c r="D26" s="20">
        <v>738.73473000000001</v>
      </c>
      <c r="E26" s="18">
        <v>1193.6819999999998</v>
      </c>
      <c r="F26" s="18">
        <v>1203.6819999999998</v>
      </c>
      <c r="G26" s="18">
        <v>970.55400000000009</v>
      </c>
      <c r="H26" s="18">
        <v>835.94598999999994</v>
      </c>
      <c r="I26" s="22">
        <f t="shared" si="1"/>
        <v>113.15915660280382</v>
      </c>
      <c r="J26" s="22">
        <f t="shared" si="2"/>
        <v>70.030878408152262</v>
      </c>
      <c r="K26" s="22">
        <f t="shared" si="0"/>
        <v>69.449072927899564</v>
      </c>
      <c r="L26" s="22">
        <f t="shared" si="3"/>
        <v>86.130806735122405</v>
      </c>
      <c r="M26" s="4"/>
    </row>
    <row r="27" spans="1:13" ht="60" x14ac:dyDescent="0.2">
      <c r="A27" s="10">
        <v>0</v>
      </c>
      <c r="B27" s="17" t="s">
        <v>48</v>
      </c>
      <c r="C27" s="19" t="s">
        <v>49</v>
      </c>
      <c r="D27" s="20">
        <v>31.966880000000003</v>
      </c>
      <c r="E27" s="18">
        <v>0</v>
      </c>
      <c r="F27" s="18">
        <v>154</v>
      </c>
      <c r="G27" s="18">
        <v>107.80000000000001</v>
      </c>
      <c r="H27" s="18">
        <v>81.387819999999991</v>
      </c>
      <c r="I27" s="22">
        <f t="shared" si="1"/>
        <v>254.60044896467841</v>
      </c>
      <c r="J27" s="22">
        <v>0</v>
      </c>
      <c r="K27" s="22">
        <f t="shared" si="0"/>
        <v>52.849233766233759</v>
      </c>
      <c r="L27" s="22">
        <f t="shared" si="3"/>
        <v>75.498905380333937</v>
      </c>
      <c r="M27" s="4"/>
    </row>
    <row r="28" spans="1:13" ht="93" customHeight="1" x14ac:dyDescent="0.2">
      <c r="A28" s="10">
        <v>0</v>
      </c>
      <c r="B28" s="17" t="s">
        <v>50</v>
      </c>
      <c r="C28" s="19" t="s">
        <v>141</v>
      </c>
      <c r="D28" s="18">
        <v>0</v>
      </c>
      <c r="E28" s="18">
        <v>0</v>
      </c>
      <c r="F28" s="18">
        <v>1251.7860000000001</v>
      </c>
      <c r="G28" s="18">
        <v>1251.7860000000001</v>
      </c>
      <c r="H28" s="18">
        <v>553.35459000000003</v>
      </c>
      <c r="I28" s="22">
        <v>0</v>
      </c>
      <c r="J28" s="22">
        <v>0</v>
      </c>
      <c r="K28" s="22">
        <f t="shared" si="0"/>
        <v>44.205206800523413</v>
      </c>
      <c r="L28" s="22">
        <f t="shared" si="3"/>
        <v>44.205206800523413</v>
      </c>
      <c r="M28" s="4"/>
    </row>
    <row r="29" spans="1:13" ht="90" x14ac:dyDescent="0.2">
      <c r="A29" s="10">
        <v>0</v>
      </c>
      <c r="B29" s="17" t="s">
        <v>51</v>
      </c>
      <c r="C29" s="19" t="s">
        <v>140</v>
      </c>
      <c r="D29" s="18">
        <v>0</v>
      </c>
      <c r="E29" s="18">
        <v>0</v>
      </c>
      <c r="F29" s="18">
        <v>1251.7860000000001</v>
      </c>
      <c r="G29" s="18">
        <v>1251.7860000000001</v>
      </c>
      <c r="H29" s="18">
        <v>553.35459000000003</v>
      </c>
      <c r="I29" s="22">
        <v>0</v>
      </c>
      <c r="J29" s="22">
        <v>0</v>
      </c>
      <c r="K29" s="22">
        <f t="shared" si="0"/>
        <v>44.205206800523413</v>
      </c>
      <c r="L29" s="22">
        <f t="shared" si="3"/>
        <v>44.205206800523413</v>
      </c>
      <c r="M29" s="4"/>
    </row>
    <row r="30" spans="1:13" ht="75" x14ac:dyDescent="0.2">
      <c r="A30" s="10">
        <v>0</v>
      </c>
      <c r="B30" s="17" t="s">
        <v>52</v>
      </c>
      <c r="C30" s="19" t="s">
        <v>142</v>
      </c>
      <c r="D30" s="18">
        <v>0</v>
      </c>
      <c r="E30" s="18">
        <v>0</v>
      </c>
      <c r="F30" s="18">
        <v>45.778199999999998</v>
      </c>
      <c r="G30" s="18">
        <v>45.778199999999998</v>
      </c>
      <c r="H30" s="18">
        <v>45.778199999999998</v>
      </c>
      <c r="I30" s="22">
        <v>0</v>
      </c>
      <c r="J30" s="22">
        <v>0</v>
      </c>
      <c r="K30" s="22">
        <f t="shared" si="0"/>
        <v>100</v>
      </c>
      <c r="L30" s="22">
        <f t="shared" si="3"/>
        <v>100</v>
      </c>
      <c r="M30" s="4"/>
    </row>
    <row r="31" spans="1:13" ht="45" x14ac:dyDescent="0.2">
      <c r="A31" s="10">
        <v>0</v>
      </c>
      <c r="B31" s="17" t="s">
        <v>53</v>
      </c>
      <c r="C31" s="19" t="s">
        <v>54</v>
      </c>
      <c r="D31" s="18">
        <v>0</v>
      </c>
      <c r="E31" s="18">
        <v>0</v>
      </c>
      <c r="F31" s="18">
        <v>12899.800000000001</v>
      </c>
      <c r="G31" s="18">
        <v>7743.6</v>
      </c>
      <c r="H31" s="18">
        <v>7115.4033900000004</v>
      </c>
      <c r="I31" s="22">
        <v>0</v>
      </c>
      <c r="J31" s="22">
        <v>0</v>
      </c>
      <c r="K31" s="22">
        <f t="shared" si="0"/>
        <v>55.159020992573524</v>
      </c>
      <c r="L31" s="22">
        <f t="shared" si="3"/>
        <v>91.887537966837129</v>
      </c>
      <c r="M31" s="4"/>
    </row>
    <row r="32" spans="1:13" ht="30" x14ac:dyDescent="0.2">
      <c r="A32" s="10">
        <v>0</v>
      </c>
      <c r="B32" s="17" t="s">
        <v>55</v>
      </c>
      <c r="C32" s="19" t="s">
        <v>56</v>
      </c>
      <c r="D32" s="20">
        <v>3269.85266</v>
      </c>
      <c r="E32" s="18">
        <v>5488.2529999999997</v>
      </c>
      <c r="F32" s="18">
        <v>5388.2529999999997</v>
      </c>
      <c r="G32" s="18">
        <v>4313.6529999999993</v>
      </c>
      <c r="H32" s="18">
        <v>3223.0460400000006</v>
      </c>
      <c r="I32" s="22">
        <f t="shared" si="1"/>
        <v>98.568540394110613</v>
      </c>
      <c r="J32" s="22">
        <f t="shared" si="2"/>
        <v>58.726265716977707</v>
      </c>
      <c r="K32" s="22">
        <f t="shared" si="0"/>
        <v>59.816160080085346</v>
      </c>
      <c r="L32" s="22">
        <f t="shared" si="3"/>
        <v>74.71732288155772</v>
      </c>
      <c r="M32" s="4"/>
    </row>
    <row r="33" spans="1:13" ht="30" x14ac:dyDescent="0.2">
      <c r="A33" s="10">
        <v>0</v>
      </c>
      <c r="B33" s="17" t="s">
        <v>57</v>
      </c>
      <c r="C33" s="19" t="s">
        <v>58</v>
      </c>
      <c r="D33" s="20">
        <v>51.972000000000001</v>
      </c>
      <c r="E33" s="18">
        <v>0</v>
      </c>
      <c r="F33" s="18">
        <v>105.408</v>
      </c>
      <c r="G33" s="18">
        <v>70.272000000000006</v>
      </c>
      <c r="H33" s="18">
        <v>35.136000000000003</v>
      </c>
      <c r="I33" s="22">
        <f t="shared" si="1"/>
        <v>67.605633802816897</v>
      </c>
      <c r="J33" s="22">
        <v>0</v>
      </c>
      <c r="K33" s="22">
        <f t="shared" si="0"/>
        <v>33.333333333333336</v>
      </c>
      <c r="L33" s="22">
        <f t="shared" si="3"/>
        <v>50</v>
      </c>
      <c r="M33" s="4"/>
    </row>
    <row r="34" spans="1:13" ht="45" x14ac:dyDescent="0.2">
      <c r="A34" s="10">
        <v>0</v>
      </c>
      <c r="B34" s="17" t="s">
        <v>59</v>
      </c>
      <c r="C34" s="19" t="s">
        <v>60</v>
      </c>
      <c r="D34" s="20">
        <v>1770.8541800000003</v>
      </c>
      <c r="E34" s="18">
        <v>2758.5339999999997</v>
      </c>
      <c r="F34" s="18">
        <v>2808.5339999999992</v>
      </c>
      <c r="G34" s="18">
        <v>2280.5620000000004</v>
      </c>
      <c r="H34" s="18">
        <v>1955.4510399999999</v>
      </c>
      <c r="I34" s="22">
        <f t="shared" si="1"/>
        <v>110.4241705547997</v>
      </c>
      <c r="J34" s="22">
        <f t="shared" si="2"/>
        <v>70.887327834277201</v>
      </c>
      <c r="K34" s="22">
        <f t="shared" si="0"/>
        <v>69.625329086277759</v>
      </c>
      <c r="L34" s="22">
        <f t="shared" si="3"/>
        <v>85.744261282964445</v>
      </c>
      <c r="M34" s="4"/>
    </row>
    <row r="35" spans="1:13" ht="15" x14ac:dyDescent="0.2">
      <c r="A35" s="10">
        <v>0</v>
      </c>
      <c r="B35" s="17" t="s">
        <v>61</v>
      </c>
      <c r="C35" s="19" t="s">
        <v>24</v>
      </c>
      <c r="D35" s="18">
        <v>0</v>
      </c>
      <c r="E35" s="18">
        <v>100</v>
      </c>
      <c r="F35" s="18">
        <v>100</v>
      </c>
      <c r="G35" s="18">
        <v>100</v>
      </c>
      <c r="H35" s="18">
        <v>0</v>
      </c>
      <c r="I35" s="22">
        <v>0</v>
      </c>
      <c r="J35" s="22">
        <f t="shared" si="2"/>
        <v>0</v>
      </c>
      <c r="K35" s="22">
        <f t="shared" si="0"/>
        <v>0</v>
      </c>
      <c r="L35" s="22">
        <f t="shared" si="3"/>
        <v>0</v>
      </c>
      <c r="M35" s="4"/>
    </row>
    <row r="36" spans="1:13" ht="28.5" x14ac:dyDescent="0.2">
      <c r="A36" s="10">
        <v>1</v>
      </c>
      <c r="B36" s="17" t="s">
        <v>62</v>
      </c>
      <c r="C36" s="16" t="s">
        <v>137</v>
      </c>
      <c r="D36" s="18">
        <f>SUM(D37:D48)</f>
        <v>13026.987930000003</v>
      </c>
      <c r="E36" s="18">
        <v>21567.022000000001</v>
      </c>
      <c r="F36" s="18">
        <v>27420.95333</v>
      </c>
      <c r="G36" s="18">
        <v>22651.95333</v>
      </c>
      <c r="H36" s="18">
        <v>16402.150849999998</v>
      </c>
      <c r="I36" s="22">
        <f t="shared" si="1"/>
        <v>125.90900473798163</v>
      </c>
      <c r="J36" s="22">
        <f t="shared" si="2"/>
        <v>76.051996654892818</v>
      </c>
      <c r="K36" s="22">
        <f t="shared" si="0"/>
        <v>59.816121827008693</v>
      </c>
      <c r="L36" s="22">
        <f t="shared" si="3"/>
        <v>72.409432471667543</v>
      </c>
      <c r="M36" s="4"/>
    </row>
    <row r="37" spans="1:13" ht="30" x14ac:dyDescent="0.2">
      <c r="A37" s="10">
        <v>0</v>
      </c>
      <c r="B37" s="17" t="s">
        <v>63</v>
      </c>
      <c r="C37" s="19" t="s">
        <v>29</v>
      </c>
      <c r="D37" s="20">
        <v>1343.38769</v>
      </c>
      <c r="E37" s="18">
        <v>2885.9469999999997</v>
      </c>
      <c r="F37" s="18">
        <v>2885.9469999999997</v>
      </c>
      <c r="G37" s="18">
        <v>2145.3909999999996</v>
      </c>
      <c r="H37" s="18">
        <v>1940.6264500000002</v>
      </c>
      <c r="I37" s="22">
        <f t="shared" si="1"/>
        <v>144.45766210646161</v>
      </c>
      <c r="J37" s="22">
        <f t="shared" si="2"/>
        <v>67.244008639105303</v>
      </c>
      <c r="K37" s="22">
        <f t="shared" si="0"/>
        <v>67.244008639105303</v>
      </c>
      <c r="L37" s="22">
        <f t="shared" si="3"/>
        <v>90.45560692666281</v>
      </c>
      <c r="M37" s="4"/>
    </row>
    <row r="38" spans="1:13" ht="15" x14ac:dyDescent="0.2">
      <c r="A38" s="10">
        <v>0</v>
      </c>
      <c r="B38" s="17" t="s">
        <v>64</v>
      </c>
      <c r="C38" s="19" t="s">
        <v>8</v>
      </c>
      <c r="D38" s="20">
        <v>1268.0137999999999</v>
      </c>
      <c r="E38" s="18">
        <v>2271.6640000000002</v>
      </c>
      <c r="F38" s="18">
        <v>2721.0150000000003</v>
      </c>
      <c r="G38" s="18">
        <v>2302.2549999999997</v>
      </c>
      <c r="H38" s="18">
        <v>1809.5026699999999</v>
      </c>
      <c r="I38" s="22">
        <f t="shared" si="1"/>
        <v>142.70370480195089</v>
      </c>
      <c r="J38" s="22">
        <f t="shared" si="2"/>
        <v>79.65538345459538</v>
      </c>
      <c r="K38" s="22">
        <f t="shared" si="0"/>
        <v>66.501017818718367</v>
      </c>
      <c r="L38" s="22">
        <f t="shared" si="3"/>
        <v>78.596969927310397</v>
      </c>
      <c r="M38" s="4"/>
    </row>
    <row r="39" spans="1:13" ht="15" x14ac:dyDescent="0.2">
      <c r="A39" s="10">
        <v>0</v>
      </c>
      <c r="B39" s="17" t="s">
        <v>65</v>
      </c>
      <c r="C39" s="19" t="s">
        <v>66</v>
      </c>
      <c r="D39" s="20">
        <v>5.6982600000000003</v>
      </c>
      <c r="E39" s="18">
        <v>9.072000000000001</v>
      </c>
      <c r="F39" s="18">
        <v>9.072000000000001</v>
      </c>
      <c r="G39" s="18">
        <v>6.82</v>
      </c>
      <c r="H39" s="18">
        <v>5.0834999999999999</v>
      </c>
      <c r="I39" s="22">
        <f t="shared" si="1"/>
        <v>89.211443493276889</v>
      </c>
      <c r="J39" s="22">
        <f t="shared" si="2"/>
        <v>56.035052910052904</v>
      </c>
      <c r="K39" s="22">
        <f t="shared" si="0"/>
        <v>56.035052910052904</v>
      </c>
      <c r="L39" s="22">
        <f t="shared" si="3"/>
        <v>74.538123167155419</v>
      </c>
      <c r="M39" s="4"/>
    </row>
    <row r="40" spans="1:13" ht="30" x14ac:dyDescent="0.2">
      <c r="A40" s="10">
        <v>0</v>
      </c>
      <c r="B40" s="17" t="s">
        <v>67</v>
      </c>
      <c r="C40" s="19" t="s">
        <v>68</v>
      </c>
      <c r="D40" s="18">
        <v>0</v>
      </c>
      <c r="E40" s="18">
        <v>0</v>
      </c>
      <c r="F40" s="18">
        <v>20</v>
      </c>
      <c r="G40" s="18">
        <v>20</v>
      </c>
      <c r="H40" s="18">
        <v>0.59470000000000001</v>
      </c>
      <c r="I40" s="22">
        <v>0</v>
      </c>
      <c r="J40" s="22">
        <v>0</v>
      </c>
      <c r="K40" s="22">
        <f t="shared" si="0"/>
        <v>2.9735</v>
      </c>
      <c r="L40" s="22">
        <f t="shared" si="3"/>
        <v>2.9735</v>
      </c>
      <c r="M40" s="4"/>
    </row>
    <row r="41" spans="1:13" ht="30" x14ac:dyDescent="0.2">
      <c r="A41" s="10">
        <v>0</v>
      </c>
      <c r="B41" s="17" t="s">
        <v>69</v>
      </c>
      <c r="C41" s="19" t="s">
        <v>70</v>
      </c>
      <c r="D41" s="20">
        <v>1436.2027400000002</v>
      </c>
      <c r="E41" s="18">
        <v>2322.5470000000005</v>
      </c>
      <c r="F41" s="18">
        <v>2518.6490000000003</v>
      </c>
      <c r="G41" s="18">
        <v>1933.4260000000002</v>
      </c>
      <c r="H41" s="18">
        <v>1525.8870600000002</v>
      </c>
      <c r="I41" s="22">
        <f t="shared" si="1"/>
        <v>106.24454455503964</v>
      </c>
      <c r="J41" s="22">
        <f t="shared" si="2"/>
        <v>65.698866804417733</v>
      </c>
      <c r="K41" s="22">
        <f t="shared" si="0"/>
        <v>60.583553325612257</v>
      </c>
      <c r="L41" s="22">
        <f t="shared" si="3"/>
        <v>78.921409973797822</v>
      </c>
      <c r="M41" s="4"/>
    </row>
    <row r="42" spans="1:13" ht="45" x14ac:dyDescent="0.2">
      <c r="A42" s="10">
        <v>0</v>
      </c>
      <c r="B42" s="17" t="s">
        <v>71</v>
      </c>
      <c r="C42" s="19" t="s">
        <v>72</v>
      </c>
      <c r="D42" s="20">
        <v>192</v>
      </c>
      <c r="E42" s="18">
        <v>0</v>
      </c>
      <c r="F42" s="18">
        <v>199</v>
      </c>
      <c r="G42" s="18">
        <v>199</v>
      </c>
      <c r="H42" s="18">
        <v>194.74</v>
      </c>
      <c r="I42" s="22">
        <f t="shared" si="1"/>
        <v>101.42708333333334</v>
      </c>
      <c r="J42" s="22">
        <v>0</v>
      </c>
      <c r="K42" s="22">
        <f t="shared" si="0"/>
        <v>97.859296482412063</v>
      </c>
      <c r="L42" s="22">
        <f t="shared" si="3"/>
        <v>97.859296482412063</v>
      </c>
      <c r="M42" s="4"/>
    </row>
    <row r="43" spans="1:13" ht="60" x14ac:dyDescent="0.2">
      <c r="A43" s="10">
        <v>0</v>
      </c>
      <c r="B43" s="17" t="s">
        <v>73</v>
      </c>
      <c r="C43" s="19" t="s">
        <v>74</v>
      </c>
      <c r="D43" s="20">
        <v>505.51338000000004</v>
      </c>
      <c r="E43" s="18">
        <v>763.8</v>
      </c>
      <c r="F43" s="18">
        <v>763.8</v>
      </c>
      <c r="G43" s="18">
        <v>571.96</v>
      </c>
      <c r="H43" s="18">
        <v>364.20770000000005</v>
      </c>
      <c r="I43" s="22">
        <f t="shared" si="1"/>
        <v>72.047093985919815</v>
      </c>
      <c r="J43" s="22">
        <f t="shared" si="2"/>
        <v>47.683647551715119</v>
      </c>
      <c r="K43" s="22">
        <f t="shared" si="0"/>
        <v>47.683647551715119</v>
      </c>
      <c r="L43" s="22">
        <f t="shared" si="3"/>
        <v>63.677127771172813</v>
      </c>
      <c r="M43" s="4"/>
    </row>
    <row r="44" spans="1:13" ht="45" x14ac:dyDescent="0.2">
      <c r="A44" s="10">
        <v>0</v>
      </c>
      <c r="B44" s="17" t="s">
        <v>75</v>
      </c>
      <c r="C44" s="19" t="s">
        <v>76</v>
      </c>
      <c r="D44" s="18">
        <v>0</v>
      </c>
      <c r="E44" s="18">
        <v>0</v>
      </c>
      <c r="F44" s="18">
        <v>1385.3029999999999</v>
      </c>
      <c r="G44" s="18">
        <v>1385.3029999999999</v>
      </c>
      <c r="H44" s="18">
        <v>907.58500000000004</v>
      </c>
      <c r="I44" s="22">
        <v>0</v>
      </c>
      <c r="J44" s="22">
        <v>0</v>
      </c>
      <c r="K44" s="22">
        <f t="shared" si="0"/>
        <v>65.515269944553651</v>
      </c>
      <c r="L44" s="22">
        <f t="shared" si="3"/>
        <v>65.515269944553651</v>
      </c>
      <c r="M44" s="4"/>
    </row>
    <row r="45" spans="1:13" ht="30" x14ac:dyDescent="0.2">
      <c r="A45" s="10">
        <v>0</v>
      </c>
      <c r="B45" s="17" t="s">
        <v>77</v>
      </c>
      <c r="C45" s="19" t="s">
        <v>78</v>
      </c>
      <c r="D45" s="20">
        <v>942.28228999999999</v>
      </c>
      <c r="E45" s="18">
        <v>1836.1</v>
      </c>
      <c r="F45" s="18">
        <v>2266.2753299999999</v>
      </c>
      <c r="G45" s="18">
        <v>2264.17533</v>
      </c>
      <c r="H45" s="18">
        <v>955.68234000000007</v>
      </c>
      <c r="I45" s="22">
        <f t="shared" si="1"/>
        <v>101.42208445836334</v>
      </c>
      <c r="J45" s="22">
        <f t="shared" si="2"/>
        <v>52.049580088230499</v>
      </c>
      <c r="K45" s="22">
        <f t="shared" si="0"/>
        <v>42.169736719500897</v>
      </c>
      <c r="L45" s="22">
        <f t="shared" si="3"/>
        <v>42.20884872904255</v>
      </c>
      <c r="M45" s="4"/>
    </row>
    <row r="46" spans="1:13" ht="30" x14ac:dyDescent="0.2">
      <c r="A46" s="10">
        <v>0</v>
      </c>
      <c r="B46" s="17" t="s">
        <v>79</v>
      </c>
      <c r="C46" s="19" t="s">
        <v>80</v>
      </c>
      <c r="D46" s="20">
        <v>6223.2447700000012</v>
      </c>
      <c r="E46" s="18">
        <v>10419.264000000003</v>
      </c>
      <c r="F46" s="18">
        <v>9179.1299999999992</v>
      </c>
      <c r="G46" s="18">
        <v>6679.3670000000002</v>
      </c>
      <c r="H46" s="18">
        <v>5959.9120899999998</v>
      </c>
      <c r="I46" s="22">
        <f t="shared" si="1"/>
        <v>95.768563028897205</v>
      </c>
      <c r="J46" s="22">
        <f t="shared" si="2"/>
        <v>57.200893364444916</v>
      </c>
      <c r="K46" s="22">
        <f t="shared" si="0"/>
        <v>64.928943047979487</v>
      </c>
      <c r="L46" s="22">
        <f t="shared" si="3"/>
        <v>89.228696222261775</v>
      </c>
      <c r="M46" s="4"/>
    </row>
    <row r="47" spans="1:13" ht="15" x14ac:dyDescent="0.2">
      <c r="A47" s="10">
        <v>0</v>
      </c>
      <c r="B47" s="17" t="s">
        <v>81</v>
      </c>
      <c r="C47" s="19" t="s">
        <v>82</v>
      </c>
      <c r="D47" s="20">
        <v>1110.645</v>
      </c>
      <c r="E47" s="18">
        <v>1058.6279999999999</v>
      </c>
      <c r="F47" s="18">
        <v>5402.3270000000002</v>
      </c>
      <c r="G47" s="18">
        <v>5104.0060000000003</v>
      </c>
      <c r="H47" s="18">
        <v>2714.1071899999997</v>
      </c>
      <c r="I47" s="22">
        <f t="shared" si="1"/>
        <v>244.37216122163244</v>
      </c>
      <c r="J47" s="22">
        <f t="shared" si="2"/>
        <v>256.37969050506882</v>
      </c>
      <c r="K47" s="22">
        <f t="shared" si="0"/>
        <v>50.239594715388378</v>
      </c>
      <c r="L47" s="22">
        <f t="shared" si="3"/>
        <v>53.176018797783527</v>
      </c>
      <c r="M47" s="4"/>
    </row>
    <row r="48" spans="1:13" ht="30" x14ac:dyDescent="0.2">
      <c r="A48" s="10">
        <v>0</v>
      </c>
      <c r="B48" s="17" t="s">
        <v>83</v>
      </c>
      <c r="C48" s="19" t="s">
        <v>84</v>
      </c>
      <c r="D48" s="18">
        <v>0</v>
      </c>
      <c r="E48" s="18">
        <v>0</v>
      </c>
      <c r="F48" s="18">
        <v>70.435000000000002</v>
      </c>
      <c r="G48" s="18">
        <v>40.25</v>
      </c>
      <c r="H48" s="18">
        <v>24.222150000000003</v>
      </c>
      <c r="I48" s="22">
        <v>0</v>
      </c>
      <c r="J48" s="22">
        <v>0</v>
      </c>
      <c r="K48" s="22">
        <f t="shared" si="0"/>
        <v>34.389366082203452</v>
      </c>
      <c r="L48" s="22">
        <f t="shared" si="3"/>
        <v>60.179254658385098</v>
      </c>
      <c r="M48" s="4"/>
    </row>
    <row r="49" spans="1:13" ht="15" x14ac:dyDescent="0.2">
      <c r="A49" s="10">
        <v>1</v>
      </c>
      <c r="B49" s="17" t="s">
        <v>85</v>
      </c>
      <c r="C49" s="16" t="s">
        <v>138</v>
      </c>
      <c r="D49" s="18">
        <f>SUM(D50:D58)</f>
        <v>16934.689940000004</v>
      </c>
      <c r="E49" s="18">
        <v>28194.729999999992</v>
      </c>
      <c r="F49" s="18">
        <v>27035.529999999992</v>
      </c>
      <c r="G49" s="18">
        <v>22425.575000000001</v>
      </c>
      <c r="H49" s="18">
        <v>18093.826519999999</v>
      </c>
      <c r="I49" s="22">
        <f t="shared" si="1"/>
        <v>106.84474639988592</v>
      </c>
      <c r="J49" s="22">
        <f t="shared" si="2"/>
        <v>64.174498283899169</v>
      </c>
      <c r="K49" s="22">
        <f t="shared" si="0"/>
        <v>66.926102502891581</v>
      </c>
      <c r="L49" s="22">
        <f t="shared" si="3"/>
        <v>80.683891137685421</v>
      </c>
      <c r="M49" s="4"/>
    </row>
    <row r="50" spans="1:13" ht="30" x14ac:dyDescent="0.2">
      <c r="A50" s="10">
        <v>0</v>
      </c>
      <c r="B50" s="17" t="s">
        <v>86</v>
      </c>
      <c r="C50" s="19" t="s">
        <v>29</v>
      </c>
      <c r="D50" s="20">
        <v>551.04764999999998</v>
      </c>
      <c r="E50" s="18">
        <v>1125.3120000000004</v>
      </c>
      <c r="F50" s="18">
        <v>1125.3120000000004</v>
      </c>
      <c r="G50" s="18">
        <v>860.21100000000001</v>
      </c>
      <c r="H50" s="18">
        <v>774.82410000000004</v>
      </c>
      <c r="I50" s="22">
        <f t="shared" si="1"/>
        <v>140.60927398928206</v>
      </c>
      <c r="J50" s="22">
        <f t="shared" si="2"/>
        <v>68.854157780242261</v>
      </c>
      <c r="K50" s="22">
        <f t="shared" si="0"/>
        <v>68.854157780242261</v>
      </c>
      <c r="L50" s="22">
        <f t="shared" si="3"/>
        <v>90.073726097434232</v>
      </c>
      <c r="M50" s="4"/>
    </row>
    <row r="51" spans="1:13" ht="15" x14ac:dyDescent="0.2">
      <c r="A51" s="10">
        <v>0</v>
      </c>
      <c r="B51" s="17" t="s">
        <v>87</v>
      </c>
      <c r="C51" s="19" t="s">
        <v>88</v>
      </c>
      <c r="D51" s="20">
        <v>7025.4476200000008</v>
      </c>
      <c r="E51" s="18">
        <v>10653.755999999999</v>
      </c>
      <c r="F51" s="18">
        <v>9929.2559999999994</v>
      </c>
      <c r="G51" s="18">
        <v>8215.6</v>
      </c>
      <c r="H51" s="18">
        <v>7332.3268699999999</v>
      </c>
      <c r="I51" s="22">
        <f t="shared" si="1"/>
        <v>104.36810957249722</v>
      </c>
      <c r="J51" s="22">
        <f t="shared" si="2"/>
        <v>68.823867094384369</v>
      </c>
      <c r="K51" s="22">
        <f t="shared" si="0"/>
        <v>73.845682596963968</v>
      </c>
      <c r="L51" s="22">
        <f t="shared" si="3"/>
        <v>89.248829908953695</v>
      </c>
      <c r="M51" s="4"/>
    </row>
    <row r="52" spans="1:13" ht="15" x14ac:dyDescent="0.2">
      <c r="A52" s="10">
        <v>0</v>
      </c>
      <c r="B52" s="17" t="s">
        <v>89</v>
      </c>
      <c r="C52" s="19" t="s">
        <v>41</v>
      </c>
      <c r="D52" s="20">
        <v>30</v>
      </c>
      <c r="E52" s="18">
        <v>45</v>
      </c>
      <c r="F52" s="18">
        <v>45</v>
      </c>
      <c r="G52" s="18">
        <v>30</v>
      </c>
      <c r="H52" s="18">
        <v>30</v>
      </c>
      <c r="I52" s="22">
        <f t="shared" si="1"/>
        <v>100</v>
      </c>
      <c r="J52" s="22">
        <f t="shared" si="2"/>
        <v>66.666666666666657</v>
      </c>
      <c r="K52" s="22">
        <f t="shared" si="0"/>
        <v>66.666666666666657</v>
      </c>
      <c r="L52" s="22">
        <f t="shared" si="3"/>
        <v>100</v>
      </c>
      <c r="M52" s="4"/>
    </row>
    <row r="53" spans="1:13" ht="15" x14ac:dyDescent="0.2">
      <c r="A53" s="10">
        <v>0</v>
      </c>
      <c r="B53" s="17" t="s">
        <v>90</v>
      </c>
      <c r="C53" s="19" t="s">
        <v>91</v>
      </c>
      <c r="D53" s="20">
        <v>3052.1939599999996</v>
      </c>
      <c r="E53" s="18">
        <v>5105.8789999999999</v>
      </c>
      <c r="F53" s="18">
        <v>4835.8789999999999</v>
      </c>
      <c r="G53" s="18">
        <v>3894.433</v>
      </c>
      <c r="H53" s="18">
        <v>3054.1439299999997</v>
      </c>
      <c r="I53" s="22">
        <f t="shared" si="1"/>
        <v>100.06388748636408</v>
      </c>
      <c r="J53" s="22">
        <f t="shared" si="2"/>
        <v>59.816222241067592</v>
      </c>
      <c r="K53" s="22">
        <f t="shared" si="0"/>
        <v>63.155921188267939</v>
      </c>
      <c r="L53" s="22">
        <f t="shared" si="3"/>
        <v>78.423327092801429</v>
      </c>
      <c r="M53" s="4"/>
    </row>
    <row r="54" spans="1:13" ht="15" x14ac:dyDescent="0.2">
      <c r="A54" s="10">
        <v>0</v>
      </c>
      <c r="B54" s="17" t="s">
        <v>92</v>
      </c>
      <c r="C54" s="19" t="s">
        <v>93</v>
      </c>
      <c r="D54" s="20">
        <v>589.03649000000007</v>
      </c>
      <c r="E54" s="18">
        <v>1220.6790000000001</v>
      </c>
      <c r="F54" s="18">
        <v>1355.9789999999998</v>
      </c>
      <c r="G54" s="18">
        <v>1075.23</v>
      </c>
      <c r="H54" s="18">
        <v>738.30091000000004</v>
      </c>
      <c r="I54" s="22">
        <f t="shared" si="1"/>
        <v>125.34043688872313</v>
      </c>
      <c r="J54" s="22">
        <f t="shared" si="2"/>
        <v>60.48280588098919</v>
      </c>
      <c r="K54" s="22">
        <f t="shared" si="0"/>
        <v>54.447812982354463</v>
      </c>
      <c r="L54" s="22">
        <f t="shared" si="3"/>
        <v>68.664463417129369</v>
      </c>
      <c r="M54" s="4"/>
    </row>
    <row r="55" spans="1:13" ht="30" x14ac:dyDescent="0.2">
      <c r="A55" s="10">
        <v>0</v>
      </c>
      <c r="B55" s="17" t="s">
        <v>94</v>
      </c>
      <c r="C55" s="19" t="s">
        <v>95</v>
      </c>
      <c r="D55" s="20">
        <v>4409.7419500000005</v>
      </c>
      <c r="E55" s="18">
        <v>7481.07</v>
      </c>
      <c r="F55" s="18">
        <v>7181.07</v>
      </c>
      <c r="G55" s="18">
        <v>6341.3380000000006</v>
      </c>
      <c r="H55" s="18">
        <v>4583.8440000000001</v>
      </c>
      <c r="I55" s="22">
        <f t="shared" si="1"/>
        <v>103.94812331365557</v>
      </c>
      <c r="J55" s="22">
        <f t="shared" si="2"/>
        <v>61.272571971656461</v>
      </c>
      <c r="K55" s="22">
        <f t="shared" si="0"/>
        <v>63.832325823310455</v>
      </c>
      <c r="L55" s="22">
        <f t="shared" si="3"/>
        <v>72.285123423479391</v>
      </c>
      <c r="M55" s="4"/>
    </row>
    <row r="56" spans="1:13" ht="15" x14ac:dyDescent="0.2">
      <c r="A56" s="10">
        <v>0</v>
      </c>
      <c r="B56" s="17" t="s">
        <v>96</v>
      </c>
      <c r="C56" s="19" t="s">
        <v>97</v>
      </c>
      <c r="D56" s="20">
        <v>1078.03927</v>
      </c>
      <c r="E56" s="18">
        <v>1863.0339999999999</v>
      </c>
      <c r="F56" s="18">
        <v>1863.0339999999999</v>
      </c>
      <c r="G56" s="18">
        <v>1446.7629999999999</v>
      </c>
      <c r="H56" s="18">
        <v>1162.70271</v>
      </c>
      <c r="I56" s="22">
        <f t="shared" si="1"/>
        <v>107.85346530094399</v>
      </c>
      <c r="J56" s="22">
        <f t="shared" si="2"/>
        <v>62.409097740567276</v>
      </c>
      <c r="K56" s="22">
        <f t="shared" si="0"/>
        <v>62.409097740567276</v>
      </c>
      <c r="L56" s="22">
        <f t="shared" si="3"/>
        <v>80.365803521378425</v>
      </c>
      <c r="M56" s="4"/>
    </row>
    <row r="57" spans="1:13" ht="15" x14ac:dyDescent="0.2">
      <c r="A57" s="10">
        <v>0</v>
      </c>
      <c r="B57" s="17" t="s">
        <v>98</v>
      </c>
      <c r="C57" s="19" t="s">
        <v>99</v>
      </c>
      <c r="D57" s="20">
        <v>199.18299999999999</v>
      </c>
      <c r="E57" s="18">
        <v>600</v>
      </c>
      <c r="F57" s="18">
        <v>600</v>
      </c>
      <c r="G57" s="18">
        <v>462</v>
      </c>
      <c r="H57" s="18">
        <v>417.68400000000003</v>
      </c>
      <c r="I57" s="22">
        <f t="shared" si="1"/>
        <v>209.6986188580351</v>
      </c>
      <c r="J57" s="22">
        <f t="shared" si="2"/>
        <v>69.614000000000004</v>
      </c>
      <c r="K57" s="22">
        <f t="shared" si="0"/>
        <v>69.614000000000004</v>
      </c>
      <c r="L57" s="22">
        <f t="shared" si="3"/>
        <v>90.407792207792212</v>
      </c>
      <c r="M57" s="4"/>
    </row>
    <row r="58" spans="1:13" ht="15" x14ac:dyDescent="0.2">
      <c r="A58" s="10">
        <v>0</v>
      </c>
      <c r="B58" s="17" t="s">
        <v>100</v>
      </c>
      <c r="C58" s="19" t="s">
        <v>24</v>
      </c>
      <c r="D58" s="18">
        <v>0</v>
      </c>
      <c r="E58" s="18">
        <v>100</v>
      </c>
      <c r="F58" s="18">
        <v>100</v>
      </c>
      <c r="G58" s="18">
        <v>100</v>
      </c>
      <c r="H58" s="18">
        <v>0</v>
      </c>
      <c r="I58" s="22">
        <v>0</v>
      </c>
      <c r="J58" s="22">
        <f t="shared" si="2"/>
        <v>0</v>
      </c>
      <c r="K58" s="22">
        <f t="shared" si="0"/>
        <v>0</v>
      </c>
      <c r="L58" s="22">
        <f t="shared" si="3"/>
        <v>0</v>
      </c>
      <c r="M58" s="4"/>
    </row>
    <row r="59" spans="1:13" ht="42.75" x14ac:dyDescent="0.2">
      <c r="A59" s="10">
        <v>1</v>
      </c>
      <c r="B59" s="17" t="s">
        <v>101</v>
      </c>
      <c r="C59" s="16" t="s">
        <v>139</v>
      </c>
      <c r="D59" s="18">
        <f>SUM(D60:D68)</f>
        <v>21821.623000000003</v>
      </c>
      <c r="E59" s="18">
        <v>27326.000000000004</v>
      </c>
      <c r="F59" s="18">
        <v>41510.974999999999</v>
      </c>
      <c r="G59" s="18">
        <v>37870.501999999993</v>
      </c>
      <c r="H59" s="18">
        <v>24224.652610000005</v>
      </c>
      <c r="I59" s="22">
        <f t="shared" si="1"/>
        <v>111.01214886720388</v>
      </c>
      <c r="J59" s="22">
        <f t="shared" si="2"/>
        <v>88.650562138622561</v>
      </c>
      <c r="K59" s="22">
        <f t="shared" si="0"/>
        <v>58.357223866700323</v>
      </c>
      <c r="L59" s="22">
        <f t="shared" si="3"/>
        <v>63.967075509059825</v>
      </c>
      <c r="M59" s="4"/>
    </row>
    <row r="60" spans="1:13" ht="30" x14ac:dyDescent="0.2">
      <c r="A60" s="10">
        <v>0</v>
      </c>
      <c r="B60" s="17" t="s">
        <v>102</v>
      </c>
      <c r="C60" s="19" t="s">
        <v>29</v>
      </c>
      <c r="D60" s="20">
        <v>1573.1321000000003</v>
      </c>
      <c r="E60" s="18">
        <v>3028.7459999999996</v>
      </c>
      <c r="F60" s="18">
        <v>2886.2459999999996</v>
      </c>
      <c r="G60" s="18">
        <v>2292.2819999999992</v>
      </c>
      <c r="H60" s="18">
        <v>2033.1994</v>
      </c>
      <c r="I60" s="22">
        <f t="shared" si="1"/>
        <v>129.24530622698498</v>
      </c>
      <c r="J60" s="22">
        <f t="shared" si="2"/>
        <v>67.130072974095555</v>
      </c>
      <c r="K60" s="22">
        <f t="shared" si="0"/>
        <v>70.44442504207889</v>
      </c>
      <c r="L60" s="22">
        <f t="shared" si="3"/>
        <v>88.697612248405761</v>
      </c>
      <c r="M60" s="4"/>
    </row>
    <row r="61" spans="1:13" ht="15" x14ac:dyDescent="0.2">
      <c r="A61" s="10"/>
      <c r="B61" s="21" t="s">
        <v>133</v>
      </c>
      <c r="C61" s="16" t="s">
        <v>134</v>
      </c>
      <c r="D61" s="20">
        <v>179.26580000000001</v>
      </c>
      <c r="E61" s="18">
        <v>0</v>
      </c>
      <c r="F61" s="18">
        <v>0</v>
      </c>
      <c r="G61" s="18">
        <v>0</v>
      </c>
      <c r="H61" s="18">
        <v>0</v>
      </c>
      <c r="I61" s="22">
        <f t="shared" si="1"/>
        <v>0</v>
      </c>
      <c r="J61" s="22">
        <v>0</v>
      </c>
      <c r="K61" s="22">
        <v>0</v>
      </c>
      <c r="L61" s="22">
        <v>0</v>
      </c>
      <c r="M61" s="4"/>
    </row>
    <row r="62" spans="1:13" ht="15" x14ac:dyDescent="0.2">
      <c r="A62" s="10">
        <v>0</v>
      </c>
      <c r="B62" s="17" t="s">
        <v>103</v>
      </c>
      <c r="C62" s="19" t="s">
        <v>104</v>
      </c>
      <c r="D62" s="18">
        <v>0</v>
      </c>
      <c r="E62" s="18">
        <v>0</v>
      </c>
      <c r="F62" s="18">
        <v>480</v>
      </c>
      <c r="G62" s="18">
        <v>480</v>
      </c>
      <c r="H62" s="18">
        <v>279.14499999999998</v>
      </c>
      <c r="I62" s="22">
        <v>0</v>
      </c>
      <c r="J62" s="22">
        <v>0</v>
      </c>
      <c r="K62" s="22">
        <f t="shared" si="0"/>
        <v>58.155208333333327</v>
      </c>
      <c r="L62" s="22">
        <f t="shared" si="3"/>
        <v>58.155208333333327</v>
      </c>
      <c r="M62" s="4"/>
    </row>
    <row r="63" spans="1:13" ht="30" x14ac:dyDescent="0.2">
      <c r="A63" s="10">
        <v>0</v>
      </c>
      <c r="B63" s="17" t="s">
        <v>105</v>
      </c>
      <c r="C63" s="19" t="s">
        <v>106</v>
      </c>
      <c r="D63" s="20">
        <v>1000.86027</v>
      </c>
      <c r="E63" s="18">
        <v>841</v>
      </c>
      <c r="F63" s="18">
        <v>841</v>
      </c>
      <c r="G63" s="18">
        <v>658.30000000000007</v>
      </c>
      <c r="H63" s="18">
        <v>658.23077000000001</v>
      </c>
      <c r="I63" s="22">
        <f t="shared" si="1"/>
        <v>65.766500052999405</v>
      </c>
      <c r="J63" s="22">
        <f t="shared" si="2"/>
        <v>78.26763020214031</v>
      </c>
      <c r="K63" s="22">
        <f t="shared" si="0"/>
        <v>78.26763020214031</v>
      </c>
      <c r="L63" s="22">
        <f t="shared" si="3"/>
        <v>99.989483518152809</v>
      </c>
      <c r="M63" s="4"/>
    </row>
    <row r="64" spans="1:13" ht="15" x14ac:dyDescent="0.2">
      <c r="A64" s="10">
        <v>0</v>
      </c>
      <c r="B64" s="17" t="s">
        <v>107</v>
      </c>
      <c r="C64" s="19" t="s">
        <v>108</v>
      </c>
      <c r="D64" s="20">
        <v>5820.1117900000008</v>
      </c>
      <c r="E64" s="18">
        <v>11058.404</v>
      </c>
      <c r="F64" s="18">
        <v>11767.804</v>
      </c>
      <c r="G64" s="18">
        <v>9521.1149999999998</v>
      </c>
      <c r="H64" s="18">
        <v>7565.4760599999991</v>
      </c>
      <c r="I64" s="22">
        <f t="shared" si="1"/>
        <v>129.98850078788604</v>
      </c>
      <c r="J64" s="22">
        <f t="shared" si="2"/>
        <v>68.413815049621974</v>
      </c>
      <c r="K64" s="22">
        <f t="shared" si="0"/>
        <v>64.289616482395516</v>
      </c>
      <c r="L64" s="22">
        <f t="shared" si="3"/>
        <v>79.459979844797573</v>
      </c>
      <c r="M64" s="4"/>
    </row>
    <row r="65" spans="1:13" ht="90" x14ac:dyDescent="0.2">
      <c r="A65" s="10">
        <v>0</v>
      </c>
      <c r="B65" s="17" t="s">
        <v>109</v>
      </c>
      <c r="C65" s="19" t="s">
        <v>143</v>
      </c>
      <c r="D65" s="20">
        <v>4760</v>
      </c>
      <c r="E65" s="18">
        <v>3221.9300000000003</v>
      </c>
      <c r="F65" s="18">
        <v>4799.93</v>
      </c>
      <c r="G65" s="18">
        <v>4799.93</v>
      </c>
      <c r="H65" s="18">
        <v>3552.9300000000003</v>
      </c>
      <c r="I65" s="22">
        <f t="shared" si="1"/>
        <v>74.64138655462186</v>
      </c>
      <c r="J65" s="22">
        <f t="shared" si="2"/>
        <v>110.27334547926242</v>
      </c>
      <c r="K65" s="22">
        <f t="shared" si="0"/>
        <v>74.020454464960949</v>
      </c>
      <c r="L65" s="22">
        <f t="shared" si="3"/>
        <v>74.020454464960949</v>
      </c>
      <c r="M65" s="4"/>
    </row>
    <row r="66" spans="1:13" ht="30" x14ac:dyDescent="0.2">
      <c r="A66" s="10">
        <v>0</v>
      </c>
      <c r="B66" s="17" t="s">
        <v>110</v>
      </c>
      <c r="C66" s="19" t="s">
        <v>111</v>
      </c>
      <c r="D66" s="20">
        <v>7973.4715199999991</v>
      </c>
      <c r="E66" s="18">
        <v>8169.6740000000009</v>
      </c>
      <c r="F66" s="18">
        <v>19838.173999999999</v>
      </c>
      <c r="G66" s="18">
        <v>19338.173999999999</v>
      </c>
      <c r="H66" s="18">
        <v>9804.7018900000003</v>
      </c>
      <c r="I66" s="22">
        <f t="shared" si="1"/>
        <v>122.96653804314337</v>
      </c>
      <c r="J66" s="22">
        <f t="shared" si="2"/>
        <v>120.01337984844926</v>
      </c>
      <c r="K66" s="22">
        <f t="shared" si="0"/>
        <v>49.423409079888103</v>
      </c>
      <c r="L66" s="22">
        <f t="shared" si="3"/>
        <v>50.701280741397824</v>
      </c>
      <c r="M66" s="4"/>
    </row>
    <row r="67" spans="1:13" ht="15" x14ac:dyDescent="0.2">
      <c r="A67" s="10">
        <v>0</v>
      </c>
      <c r="B67" s="17" t="s">
        <v>112</v>
      </c>
      <c r="C67" s="19" t="s">
        <v>113</v>
      </c>
      <c r="D67" s="20">
        <v>265.24208000000004</v>
      </c>
      <c r="E67" s="18">
        <v>665.20100000000002</v>
      </c>
      <c r="F67" s="18">
        <v>665.20100000000002</v>
      </c>
      <c r="G67" s="18">
        <v>548.08100000000002</v>
      </c>
      <c r="H67" s="18">
        <v>310.69448999999997</v>
      </c>
      <c r="I67" s="22">
        <f t="shared" si="1"/>
        <v>117.1361987509674</v>
      </c>
      <c r="J67" s="22">
        <f t="shared" si="2"/>
        <v>46.706858528474847</v>
      </c>
      <c r="K67" s="22">
        <f t="shared" si="0"/>
        <v>46.706858528474847</v>
      </c>
      <c r="L67" s="22">
        <f t="shared" si="3"/>
        <v>56.68769579678915</v>
      </c>
      <c r="M67" s="4"/>
    </row>
    <row r="68" spans="1:13" ht="15" x14ac:dyDescent="0.2">
      <c r="A68" s="10">
        <v>0</v>
      </c>
      <c r="B68" s="17" t="s">
        <v>114</v>
      </c>
      <c r="C68" s="19" t="s">
        <v>24</v>
      </c>
      <c r="D68" s="20">
        <v>249.53944000000001</v>
      </c>
      <c r="E68" s="18">
        <v>341.04500000000002</v>
      </c>
      <c r="F68" s="18">
        <v>232.62</v>
      </c>
      <c r="G68" s="18">
        <v>232.62</v>
      </c>
      <c r="H68" s="18">
        <v>20.275000000000002</v>
      </c>
      <c r="I68" s="22">
        <f t="shared" si="1"/>
        <v>8.1249681413086439</v>
      </c>
      <c r="J68" s="22">
        <f t="shared" si="2"/>
        <v>5.9449632746411769</v>
      </c>
      <c r="K68" s="22">
        <f t="shared" ref="K68:K73" si="4">H68/F68*100</f>
        <v>8.7159315622044549</v>
      </c>
      <c r="L68" s="22">
        <f t="shared" si="3"/>
        <v>8.7159315622044549</v>
      </c>
      <c r="M68" s="4"/>
    </row>
    <row r="69" spans="1:13" ht="15" x14ac:dyDescent="0.2">
      <c r="A69" s="10">
        <v>1</v>
      </c>
      <c r="B69" s="17" t="s">
        <v>115</v>
      </c>
      <c r="C69" s="19" t="s">
        <v>116</v>
      </c>
      <c r="D69" s="18">
        <f>SUM(D70:D72)</f>
        <v>1623.7407299999998</v>
      </c>
      <c r="E69" s="18">
        <v>2346.6039999999994</v>
      </c>
      <c r="F69" s="18">
        <v>2496.6039999999994</v>
      </c>
      <c r="G69" s="18">
        <v>2102.7290000000003</v>
      </c>
      <c r="H69" s="18">
        <v>1650.1085099999998</v>
      </c>
      <c r="I69" s="22">
        <f t="shared" ref="I69:I73" si="5">H69/D69*100</f>
        <v>101.62389102600142</v>
      </c>
      <c r="J69" s="22">
        <f t="shared" ref="J69:J73" si="6">H69/E69*100</f>
        <v>70.319001842662857</v>
      </c>
      <c r="K69" s="22">
        <f t="shared" si="4"/>
        <v>66.094122656216214</v>
      </c>
      <c r="L69" s="22">
        <f t="shared" ref="L69:L73" si="7">H69/G69*100</f>
        <v>78.474616082243571</v>
      </c>
      <c r="M69" s="4"/>
    </row>
    <row r="70" spans="1:13" ht="30" x14ac:dyDescent="0.2">
      <c r="A70" s="10">
        <v>0</v>
      </c>
      <c r="B70" s="17" t="s">
        <v>117</v>
      </c>
      <c r="C70" s="19" t="s">
        <v>29</v>
      </c>
      <c r="D70" s="20">
        <v>1373.7407299999998</v>
      </c>
      <c r="E70" s="18">
        <v>2146.6039999999994</v>
      </c>
      <c r="F70" s="18">
        <v>2146.6039999999994</v>
      </c>
      <c r="G70" s="18">
        <v>1752.729</v>
      </c>
      <c r="H70" s="18">
        <v>1500.1085099999998</v>
      </c>
      <c r="I70" s="22">
        <f t="shared" si="5"/>
        <v>109.19880856994027</v>
      </c>
      <c r="J70" s="22">
        <f t="shared" si="6"/>
        <v>69.882871270155107</v>
      </c>
      <c r="K70" s="22">
        <f t="shared" si="4"/>
        <v>69.882871270155107</v>
      </c>
      <c r="L70" s="22">
        <f t="shared" si="7"/>
        <v>85.587019442252611</v>
      </c>
      <c r="M70" s="4"/>
    </row>
    <row r="71" spans="1:13" ht="15" x14ac:dyDescent="0.2">
      <c r="A71" s="10">
        <v>0</v>
      </c>
      <c r="B71" s="17" t="s">
        <v>118</v>
      </c>
      <c r="C71" s="19" t="s">
        <v>119</v>
      </c>
      <c r="D71" s="20">
        <v>0</v>
      </c>
      <c r="E71" s="18">
        <v>200</v>
      </c>
      <c r="F71" s="18">
        <v>200</v>
      </c>
      <c r="G71" s="18">
        <v>200</v>
      </c>
      <c r="H71" s="18">
        <v>0</v>
      </c>
      <c r="I71" s="22">
        <v>0</v>
      </c>
      <c r="J71" s="22">
        <f t="shared" si="6"/>
        <v>0</v>
      </c>
      <c r="K71" s="22">
        <f t="shared" si="4"/>
        <v>0</v>
      </c>
      <c r="L71" s="22">
        <f t="shared" si="7"/>
        <v>0</v>
      </c>
      <c r="M71" s="4"/>
    </row>
    <row r="72" spans="1:13" ht="15" x14ac:dyDescent="0.2">
      <c r="A72" s="10">
        <v>0</v>
      </c>
      <c r="B72" s="17" t="s">
        <v>120</v>
      </c>
      <c r="C72" s="19" t="s">
        <v>121</v>
      </c>
      <c r="D72" s="20">
        <v>250</v>
      </c>
      <c r="E72" s="18">
        <v>0</v>
      </c>
      <c r="F72" s="18">
        <v>150</v>
      </c>
      <c r="G72" s="18">
        <v>150</v>
      </c>
      <c r="H72" s="18">
        <v>150</v>
      </c>
      <c r="I72" s="22">
        <f t="shared" si="5"/>
        <v>60</v>
      </c>
      <c r="J72" s="22">
        <v>0</v>
      </c>
      <c r="K72" s="22">
        <f t="shared" si="4"/>
        <v>100</v>
      </c>
      <c r="L72" s="22">
        <f t="shared" si="7"/>
        <v>100</v>
      </c>
      <c r="M72" s="4"/>
    </row>
    <row r="73" spans="1:13" ht="15" x14ac:dyDescent="0.2">
      <c r="A73" s="10">
        <v>1</v>
      </c>
      <c r="B73" s="17" t="s">
        <v>122</v>
      </c>
      <c r="C73" s="19" t="s">
        <v>123</v>
      </c>
      <c r="D73" s="18">
        <f>D69+D59+D49+D36+D16+D4</f>
        <v>246585.07094000006</v>
      </c>
      <c r="E73" s="18">
        <v>330241.20000000013</v>
      </c>
      <c r="F73" s="18">
        <v>403187.94632999977</v>
      </c>
      <c r="G73" s="18">
        <v>356799.01733000006</v>
      </c>
      <c r="H73" s="18">
        <v>269194.11977000011</v>
      </c>
      <c r="I73" s="22">
        <f t="shared" si="5"/>
        <v>109.16886360711648</v>
      </c>
      <c r="J73" s="22">
        <f t="shared" si="6"/>
        <v>81.514396074747779</v>
      </c>
      <c r="K73" s="22">
        <f t="shared" si="4"/>
        <v>66.76641060833478</v>
      </c>
      <c r="L73" s="22">
        <f t="shared" si="7"/>
        <v>75.446990236810265</v>
      </c>
      <c r="M73" s="4"/>
    </row>
    <row r="75" spans="1:13" x14ac:dyDescent="0.2">
      <c r="B75" s="8"/>
      <c r="C75" s="6"/>
      <c r="D75" s="4"/>
      <c r="E75" s="4"/>
      <c r="F75" s="4"/>
      <c r="G75" s="4"/>
      <c r="H75" s="4"/>
      <c r="I75" s="4"/>
      <c r="J75" s="4"/>
      <c r="K75" s="4"/>
      <c r="L75" s="4"/>
    </row>
    <row r="83" hidden="1" x14ac:dyDescent="0.2"/>
  </sheetData>
  <mergeCells count="1">
    <mergeCell ref="B1:L1"/>
  </mergeCells>
  <conditionalFormatting sqref="B4:B73">
    <cfRule type="expression" dxfId="103" priority="29" stopIfTrue="1">
      <formula>A4=2</formula>
    </cfRule>
    <cfRule type="expression" dxfId="102" priority="30" stopIfTrue="1">
      <formula>A4=3</formula>
    </cfRule>
    <cfRule type="expression" dxfId="101" priority="28" stopIfTrue="1">
      <formula>A4=1</formula>
    </cfRule>
  </conditionalFormatting>
  <conditionalFormatting sqref="B75:B84">
    <cfRule type="expression" dxfId="100" priority="74" stopIfTrue="1">
      <formula>A75=3</formula>
    </cfRule>
    <cfRule type="expression" dxfId="99" priority="72" stopIfTrue="1">
      <formula>A75=1</formula>
    </cfRule>
    <cfRule type="expression" dxfId="98" priority="73" stopIfTrue="1">
      <formula>A75=2</formula>
    </cfRule>
  </conditionalFormatting>
  <conditionalFormatting sqref="C4:C73">
    <cfRule type="expression" dxfId="97" priority="13" stopIfTrue="1">
      <formula>A4=1</formula>
    </cfRule>
  </conditionalFormatting>
  <conditionalFormatting sqref="C5:C15 C17:C35 C37:C48 C50:C58">
    <cfRule type="expression" dxfId="96" priority="124" stopIfTrue="1">
      <formula>A5=2</formula>
    </cfRule>
    <cfRule type="expression" dxfId="95" priority="125" stopIfTrue="1">
      <formula>A5=3</formula>
    </cfRule>
  </conditionalFormatting>
  <conditionalFormatting sqref="C60:C73">
    <cfRule type="expression" dxfId="94" priority="31" stopIfTrue="1">
      <formula>A60=2</formula>
    </cfRule>
    <cfRule type="expression" dxfId="93" priority="32" stopIfTrue="1">
      <formula>A60=3</formula>
    </cfRule>
  </conditionalFormatting>
  <conditionalFormatting sqref="C75:C84">
    <cfRule type="expression" dxfId="92" priority="77" stopIfTrue="1">
      <formula>A75=3</formula>
    </cfRule>
    <cfRule type="expression" dxfId="91" priority="76" stopIfTrue="1">
      <formula>A75=2</formula>
    </cfRule>
    <cfRule type="expression" dxfId="90" priority="75" stopIfTrue="1">
      <formula>A75=1</formula>
    </cfRule>
  </conditionalFormatting>
  <conditionalFormatting sqref="D5:D8">
    <cfRule type="expression" dxfId="89" priority="60" stopIfTrue="1">
      <formula>XFB5=1</formula>
    </cfRule>
    <cfRule type="expression" dxfId="88" priority="61" stopIfTrue="1">
      <formula>XFB5=2</formula>
    </cfRule>
    <cfRule type="expression" dxfId="87" priority="62" stopIfTrue="1">
      <formula>XFB5=3</formula>
    </cfRule>
  </conditionalFormatting>
  <conditionalFormatting sqref="D10:D12">
    <cfRule type="expression" dxfId="86" priority="58" stopIfTrue="1">
      <formula>XFB10=2</formula>
    </cfRule>
    <cfRule type="expression" dxfId="85" priority="57" stopIfTrue="1">
      <formula>XFB10=1</formula>
    </cfRule>
    <cfRule type="expression" dxfId="84" priority="59" stopIfTrue="1">
      <formula>XFB10=3</formula>
    </cfRule>
  </conditionalFormatting>
  <conditionalFormatting sqref="D15">
    <cfRule type="expression" dxfId="83" priority="55" stopIfTrue="1">
      <formula>XFB15=2</formula>
    </cfRule>
    <cfRule type="expression" dxfId="82" priority="54" stopIfTrue="1">
      <formula>XFB15=1</formula>
    </cfRule>
    <cfRule type="expression" dxfId="81" priority="56" stopIfTrue="1">
      <formula>XFB15=3</formula>
    </cfRule>
  </conditionalFormatting>
  <conditionalFormatting sqref="D17:D27">
    <cfRule type="expression" dxfId="80" priority="51" stopIfTrue="1">
      <formula>XFB17=1</formula>
    </cfRule>
    <cfRule type="expression" dxfId="79" priority="52" stopIfTrue="1">
      <formula>XFB17=2</formula>
    </cfRule>
    <cfRule type="expression" dxfId="78" priority="53" stopIfTrue="1">
      <formula>XFB17=3</formula>
    </cfRule>
  </conditionalFormatting>
  <conditionalFormatting sqref="D32:D34">
    <cfRule type="expression" dxfId="77" priority="48" stopIfTrue="1">
      <formula>XFB32=1</formula>
    </cfRule>
    <cfRule type="expression" dxfId="76" priority="49" stopIfTrue="1">
      <formula>XFB32=2</formula>
    </cfRule>
    <cfRule type="expression" dxfId="75" priority="50" stopIfTrue="1">
      <formula>XFB32=3</formula>
    </cfRule>
  </conditionalFormatting>
  <conditionalFormatting sqref="D37:D39">
    <cfRule type="expression" dxfId="74" priority="45" stopIfTrue="1">
      <formula>XFB37=1</formula>
    </cfRule>
    <cfRule type="expression" dxfId="73" priority="46" stopIfTrue="1">
      <formula>XFB37=2</formula>
    </cfRule>
    <cfRule type="expression" dxfId="72" priority="47" stopIfTrue="1">
      <formula>XFB37=3</formula>
    </cfRule>
  </conditionalFormatting>
  <conditionalFormatting sqref="D41:D43">
    <cfRule type="expression" dxfId="71" priority="42" stopIfTrue="1">
      <formula>XFB41=1</formula>
    </cfRule>
    <cfRule type="expression" dxfId="70" priority="43" stopIfTrue="1">
      <formula>XFB41=2</formula>
    </cfRule>
    <cfRule type="expression" dxfId="69" priority="44" stopIfTrue="1">
      <formula>XFB41=3</formula>
    </cfRule>
  </conditionalFormatting>
  <conditionalFormatting sqref="D45:D47">
    <cfRule type="expression" dxfId="68" priority="39" stopIfTrue="1">
      <formula>XFB45=1</formula>
    </cfRule>
    <cfRule type="expression" dxfId="67" priority="41" stopIfTrue="1">
      <formula>XFB45=3</formula>
    </cfRule>
    <cfRule type="expression" dxfId="66" priority="40" stopIfTrue="1">
      <formula>XFB45=2</formula>
    </cfRule>
  </conditionalFormatting>
  <conditionalFormatting sqref="D50:D57">
    <cfRule type="expression" dxfId="65" priority="37" stopIfTrue="1">
      <formula>XFB50=2</formula>
    </cfRule>
    <cfRule type="expression" dxfId="64" priority="36" stopIfTrue="1">
      <formula>XFB50=1</formula>
    </cfRule>
    <cfRule type="expression" dxfId="63" priority="38" stopIfTrue="1">
      <formula>XFB50=3</formula>
    </cfRule>
  </conditionalFormatting>
  <conditionalFormatting sqref="D60:D61">
    <cfRule type="expression" dxfId="62" priority="24" stopIfTrue="1">
      <formula>XFB60=1</formula>
    </cfRule>
    <cfRule type="expression" dxfId="61" priority="25" stopIfTrue="1">
      <formula>XFB60=2</formula>
    </cfRule>
    <cfRule type="expression" dxfId="60" priority="26" stopIfTrue="1">
      <formula>XFB60=3</formula>
    </cfRule>
  </conditionalFormatting>
  <conditionalFormatting sqref="D63:D68">
    <cfRule type="expression" dxfId="59" priority="23" stopIfTrue="1">
      <formula>XFB63=3</formula>
    </cfRule>
    <cfRule type="expression" dxfId="58" priority="22" stopIfTrue="1">
      <formula>XFB63=2</formula>
    </cfRule>
    <cfRule type="expression" dxfId="57" priority="21" stopIfTrue="1">
      <formula>XFB63=1</formula>
    </cfRule>
  </conditionalFormatting>
  <conditionalFormatting sqref="D70:D72">
    <cfRule type="expression" dxfId="56" priority="18" stopIfTrue="1">
      <formula>XFB70=1</formula>
    </cfRule>
    <cfRule type="expression" dxfId="55" priority="20" stopIfTrue="1">
      <formula>XFB70=3</formula>
    </cfRule>
    <cfRule type="expression" dxfId="54" priority="19" stopIfTrue="1">
      <formula>XFB70=2</formula>
    </cfRule>
  </conditionalFormatting>
  <conditionalFormatting sqref="D75:D84">
    <cfRule type="expression" dxfId="53" priority="78" stopIfTrue="1">
      <formula>A75=1</formula>
    </cfRule>
    <cfRule type="expression" dxfId="52" priority="79" stopIfTrue="1">
      <formula>A75=2</formula>
    </cfRule>
    <cfRule type="expression" dxfId="51" priority="80" stopIfTrue="1">
      <formula>A75=3</formula>
    </cfRule>
  </conditionalFormatting>
  <conditionalFormatting sqref="D4:E4 E5:E8 D9:E9 E10:E12 D13:E14 E15 D16:E16 E17:E27 D28:E31 E32:E34 D35:E36 E37:E39 D40:E40 E41:E43 D44:E44 E45:E47 D48:E49 E50:E57 D58:E59 E60:E61 D62:E62 E63:E68 D69:E69 E70:E72 D73:E73">
    <cfRule type="expression" dxfId="50" priority="65" stopIfTrue="1">
      <formula>A4=3</formula>
    </cfRule>
    <cfRule type="expression" dxfId="49" priority="63" stopIfTrue="1">
      <formula>A4=1</formula>
    </cfRule>
    <cfRule type="expression" dxfId="48" priority="64" stopIfTrue="1">
      <formula>A4=2</formula>
    </cfRule>
  </conditionalFormatting>
  <conditionalFormatting sqref="E75:E84">
    <cfRule type="expression" dxfId="47" priority="81" stopIfTrue="1">
      <formula>A75=1</formula>
    </cfRule>
    <cfRule type="expression" dxfId="46" priority="82" stopIfTrue="1">
      <formula>A75=2</formula>
    </cfRule>
    <cfRule type="expression" dxfId="45" priority="83" stopIfTrue="1">
      <formula>A75=3</formula>
    </cfRule>
  </conditionalFormatting>
  <conditionalFormatting sqref="E4:F73">
    <cfRule type="expression" dxfId="44" priority="66" stopIfTrue="1">
      <formula>A4=1</formula>
    </cfRule>
    <cfRule type="expression" dxfId="43" priority="67" stopIfTrue="1">
      <formula>A4=2</formula>
    </cfRule>
    <cfRule type="expression" dxfId="42" priority="68" stopIfTrue="1">
      <formula>A4=3</formula>
    </cfRule>
  </conditionalFormatting>
  <conditionalFormatting sqref="F75:F84">
    <cfRule type="expression" dxfId="41" priority="84" stopIfTrue="1">
      <formula>A75=1</formula>
    </cfRule>
    <cfRule type="expression" dxfId="40" priority="85" stopIfTrue="1">
      <formula>A75=2</formula>
    </cfRule>
    <cfRule type="expression" dxfId="39" priority="86" stopIfTrue="1">
      <formula>A75=3</formula>
    </cfRule>
  </conditionalFormatting>
  <conditionalFormatting sqref="F4:G73">
    <cfRule type="expression" dxfId="38" priority="69" stopIfTrue="1">
      <formula>A4=1</formula>
    </cfRule>
    <cfRule type="expression" dxfId="37" priority="71" stopIfTrue="1">
      <formula>A4=3</formula>
    </cfRule>
    <cfRule type="expression" dxfId="36" priority="70" stopIfTrue="1">
      <formula>A4=2</formula>
    </cfRule>
  </conditionalFormatting>
  <conditionalFormatting sqref="G4:G73">
    <cfRule type="expression" dxfId="35" priority="138" stopIfTrue="1">
      <formula>A4=1</formula>
    </cfRule>
    <cfRule type="expression" dxfId="34" priority="139" stopIfTrue="1">
      <formula>A4=2</formula>
    </cfRule>
    <cfRule type="expression" dxfId="33" priority="140" stopIfTrue="1">
      <formula>A4=3</formula>
    </cfRule>
  </conditionalFormatting>
  <conditionalFormatting sqref="G75:G84">
    <cfRule type="expression" dxfId="32" priority="90" stopIfTrue="1">
      <formula>A75=1</formula>
    </cfRule>
    <cfRule type="expression" dxfId="31" priority="91" stopIfTrue="1">
      <formula>A75=2</formula>
    </cfRule>
    <cfRule type="expression" dxfId="30" priority="92" stopIfTrue="1">
      <formula>A75=3</formula>
    </cfRule>
  </conditionalFormatting>
  <conditionalFormatting sqref="H4:H73">
    <cfRule type="expression" dxfId="29" priority="143" stopIfTrue="1">
      <formula>A4=3</formula>
    </cfRule>
    <cfRule type="expression" dxfId="28" priority="141" stopIfTrue="1">
      <formula>A4=1</formula>
    </cfRule>
    <cfRule type="expression" dxfId="27" priority="142" stopIfTrue="1">
      <formula>A4=2</formula>
    </cfRule>
  </conditionalFormatting>
  <conditionalFormatting sqref="H75:H84">
    <cfRule type="expression" dxfId="26" priority="93" stopIfTrue="1">
      <formula>A75=1</formula>
    </cfRule>
    <cfRule type="expression" dxfId="25" priority="94" stopIfTrue="1">
      <formula>A75=2</formula>
    </cfRule>
    <cfRule type="expression" dxfId="24" priority="95" stopIfTrue="1">
      <formula>A75=3</formula>
    </cfRule>
  </conditionalFormatting>
  <conditionalFormatting sqref="I4:I73">
    <cfRule type="expression" dxfId="23" priority="2" stopIfTrue="1">
      <formula>A4=2</formula>
    </cfRule>
    <cfRule type="expression" dxfId="22" priority="3" stopIfTrue="1">
      <formula>A4=3</formula>
    </cfRule>
    <cfRule type="expression" dxfId="21" priority="1" stopIfTrue="1">
      <formula>A4=1</formula>
    </cfRule>
  </conditionalFormatting>
  <conditionalFormatting sqref="I75:I84">
    <cfRule type="expression" dxfId="20" priority="102" stopIfTrue="1">
      <formula>A75=1</formula>
    </cfRule>
    <cfRule type="expression" dxfId="19" priority="103" stopIfTrue="1">
      <formula>A75=2</formula>
    </cfRule>
    <cfRule type="expression" dxfId="18" priority="104" stopIfTrue="1">
      <formula>A75=3</formula>
    </cfRule>
  </conditionalFormatting>
  <conditionalFormatting sqref="J4:J73">
    <cfRule type="expression" dxfId="17" priority="4" stopIfTrue="1">
      <formula>A4=1</formula>
    </cfRule>
    <cfRule type="expression" dxfId="16" priority="5" stopIfTrue="1">
      <formula>A4=2</formula>
    </cfRule>
    <cfRule type="expression" dxfId="15" priority="6" stopIfTrue="1">
      <formula>A4=3</formula>
    </cfRule>
  </conditionalFormatting>
  <conditionalFormatting sqref="J75:J84">
    <cfRule type="expression" dxfId="14" priority="105" stopIfTrue="1">
      <formula>A75=1</formula>
    </cfRule>
    <cfRule type="expression" dxfId="13" priority="106" stopIfTrue="1">
      <formula>A75=2</formula>
    </cfRule>
    <cfRule type="expression" dxfId="12" priority="107" stopIfTrue="1">
      <formula>A75=3</formula>
    </cfRule>
  </conditionalFormatting>
  <conditionalFormatting sqref="K4:K73">
    <cfRule type="expression" dxfId="11" priority="9" stopIfTrue="1">
      <formula>A4=3</formula>
    </cfRule>
    <cfRule type="expression" dxfId="10" priority="8" stopIfTrue="1">
      <formula>A4=2</formula>
    </cfRule>
    <cfRule type="expression" dxfId="9" priority="7" stopIfTrue="1">
      <formula>A4=1</formula>
    </cfRule>
  </conditionalFormatting>
  <conditionalFormatting sqref="K75:K84">
    <cfRule type="expression" dxfId="8" priority="108" stopIfTrue="1">
      <formula>A75=1</formula>
    </cfRule>
    <cfRule type="expression" dxfId="7" priority="109" stopIfTrue="1">
      <formula>A75=2</formula>
    </cfRule>
    <cfRule type="expression" dxfId="6" priority="110" stopIfTrue="1">
      <formula>A75=3</formula>
    </cfRule>
  </conditionalFormatting>
  <conditionalFormatting sqref="L4:L73">
    <cfRule type="expression" dxfId="5" priority="10" stopIfTrue="1">
      <formula>A4=1</formula>
    </cfRule>
    <cfRule type="expression" dxfId="4" priority="11" stopIfTrue="1">
      <formula>A4=2</formula>
    </cfRule>
    <cfRule type="expression" dxfId="3" priority="12" stopIfTrue="1">
      <formula>A4=3</formula>
    </cfRule>
  </conditionalFormatting>
  <conditionalFormatting sqref="L75:L84">
    <cfRule type="expression" dxfId="2" priority="112" stopIfTrue="1">
      <formula>A75=2</formula>
    </cfRule>
    <cfRule type="expression" dxfId="1" priority="113" stopIfTrue="1">
      <formula>A75=3</formula>
    </cfRule>
    <cfRule type="expression" dxfId="0" priority="111" stopIfTrue="1">
      <formula>A75=1</formula>
    </cfRule>
  </conditionalFormatting>
  <pageMargins left="0.32" right="0.33" top="0.39370078740157499" bottom="0.39370078740157499" header="0" footer="0"/>
  <pageSetup paperSize="9" scale="71"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10EC9-5477-4DAA-9C17-02EEA8641E98}">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2025-11-04T07:37:56Z</cp:lastPrinted>
  <dcterms:created xsi:type="dcterms:W3CDTF">2025-11-03T14:55:26Z</dcterms:created>
  <dcterms:modified xsi:type="dcterms:W3CDTF">2025-11-04T07:38:14Z</dcterms:modified>
</cp:coreProperties>
</file>